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b)'!$B$60</definedName>
    <definedName name="cvbcbvbcvbvc">'Formato 6 b)'!$C$41</definedName>
    <definedName name="cvbcvb">'Formato 6 b)'!$F$40</definedName>
    <definedName name="cvbcvbcbv">'Formato 6 b)'!$D$60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b)'!$B$60</definedName>
    <definedName name="GASTO_E_FIN_02">'Formato 6 b)'!$C$60</definedName>
    <definedName name="GASTO_E_FIN_03">'Formato 6 b)'!$D$60</definedName>
    <definedName name="GASTO_E_FIN_04">'Formato 6 b)'!$E$60</definedName>
    <definedName name="GASTO_E_FIN_05">'Formato 6 b)'!$F$60</definedName>
    <definedName name="GASTO_E_FIN_06">'Formato 6 b)'!$G$60</definedName>
    <definedName name="GASTO_E_T1">'Formato 6 b)'!$B$41</definedName>
    <definedName name="GASTO_E_T2">'Formato 6 b)'!$C$41</definedName>
    <definedName name="GASTO_E_T3">'Formato 6 b)'!$D$41</definedName>
    <definedName name="GASTO_E_T4">'Formato 6 b)'!$E$41</definedName>
    <definedName name="GASTO_E_T5">'Formato 6 b)'!$F$41</definedName>
    <definedName name="GASTO_E_T6">'Formato 6 b)'!$G$41</definedName>
    <definedName name="GASTO_NE_FIN_01">'Formato 6 b)'!$B$40</definedName>
    <definedName name="GASTO_NE_FIN_02">'Formato 6 b)'!$C$40</definedName>
    <definedName name="GASTO_NE_FIN_03">'Formato 6 b)'!$D$40</definedName>
    <definedName name="GASTO_NE_FIN_04">'Formato 6 b)'!$E$40</definedName>
    <definedName name="GASTO_NE_FIN_05">'Formato 6 b)'!$F$40</definedName>
    <definedName name="GASTO_NE_FIN_06">'Formato 6 b)'!$G$40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 s="1"/>
  <c r="F41" i="1"/>
  <c r="E41" i="1"/>
  <c r="D41" i="1"/>
  <c r="C41" i="1"/>
  <c r="B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G61" i="1" s="1"/>
  <c r="F9" i="1"/>
  <c r="F61" i="1" s="1"/>
  <c r="E9" i="1"/>
  <c r="E61" i="1" s="1"/>
  <c r="D9" i="1"/>
  <c r="D61" i="1" s="1"/>
  <c r="C9" i="1"/>
  <c r="C61" i="1" s="1"/>
  <c r="B9" i="1"/>
  <c r="B61" i="1" s="1"/>
</calcChain>
</file>

<file path=xl/sharedStrings.xml><?xml version="1.0" encoding="utf-8"?>
<sst xmlns="http://schemas.openxmlformats.org/spreadsheetml/2006/main" count="67" uniqueCount="48">
  <si>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</si>
  <si>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</si>
  <si>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</si>
  <si>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</si>
  <si>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30 de septiembre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</si>
  <si>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</si>
  <si>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</si>
  <si>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</si>
  <si>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</si>
  <si>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</si>
  <si>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</si>
  <si>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</si>
  <si>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</si>
  <si>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</si>
  <si>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</si>
  <si>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</si>
  <si>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</si>
  <si>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</si>
  <si>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</si>
  <si>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</si>
  <si>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</si>
  <si>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</si>
  <si>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</si>
  <si>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</si>
  <si>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</si>
  <si>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</si>
  <si>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</si>
  <si>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</si>
  <si>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</si>
  <si>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Ambiente, Biodiversidad y Cambio Climático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</si>
  <si>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</si>
  <si>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</si>
  <si>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</si>
  <si>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</si>
  <si>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</si>
  <si>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</si>
  <si>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</si>
  <si>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Provisiones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</si>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</sst>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tabSelected="1" topLeftCell="A43" workbookViewId="0">
      <selection activeCell="E78" sqref="E78"/>
    </sheetView>
  </sheetViews>
  <sheetFormatPr baseColWidth="10" defaultColWidth="0.85546875" defaultRowHeight="15" zeroHeight="1" x14ac:dyDescent="0.25"/>
  <cols>
    <col min="1" max="1" width="59.28515625" style="33" customWidth="1"/>
    <col min="2" max="6" width="20.7109375" style="33" customWidth="1"/>
    <col min="7" max="7" width="18.28515625" style="33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10597201604</v>
      </c>
      <c r="C9" s="22">
        <f>SUM(C10:GASTO_NE_FIN_02)</f>
        <v>1327245727.05</v>
      </c>
      <c r="D9" s="22">
        <f>SUM(D10:GASTO_NE_FIN_03)</f>
        <v>11924447331.049999</v>
      </c>
      <c r="E9" s="22">
        <f>SUM(E10:GASTO_NE_FIN_04)</f>
        <v>8694763457.1200008</v>
      </c>
      <c r="F9" s="22">
        <f>SUM(F10:cvbcvb)</f>
        <v>8689916125.1199989</v>
      </c>
      <c r="G9" s="22">
        <f>SUM(G10:GASTO_NE_FIN_06)</f>
        <v>3229683873.9299994</v>
      </c>
    </row>
    <row r="10" spans="1:7" x14ac:dyDescent="0.25">
      <c r="A10" s="23" t="s">
        <v>15</v>
      </c>
      <c r="B10" s="24">
        <v>174531297</v>
      </c>
      <c r="C10" s="24">
        <v>126975446.73999999</v>
      </c>
      <c r="D10" s="24">
        <v>301506743.74000001</v>
      </c>
      <c r="E10" s="24">
        <v>233655462.33000001</v>
      </c>
      <c r="F10" s="24">
        <v>233488426.74000001</v>
      </c>
      <c r="G10" s="24">
        <f>+D10-E10</f>
        <v>67851281.409999996</v>
      </c>
    </row>
    <row r="11" spans="1:7" x14ac:dyDescent="0.25">
      <c r="A11" s="23" t="s">
        <v>16</v>
      </c>
      <c r="B11" s="24">
        <v>359005276</v>
      </c>
      <c r="C11" s="24">
        <v>43956840.140000001</v>
      </c>
      <c r="D11" s="24">
        <v>402962116.13999999</v>
      </c>
      <c r="E11" s="24">
        <v>293557878.97000003</v>
      </c>
      <c r="F11" s="24">
        <v>293301164.74000001</v>
      </c>
      <c r="G11" s="24">
        <f t="shared" ref="G11:G39" si="0">+D11-E11</f>
        <v>109404237.16999996</v>
      </c>
    </row>
    <row r="12" spans="1:7" x14ac:dyDescent="0.25">
      <c r="A12" s="23" t="s">
        <v>17</v>
      </c>
      <c r="B12" s="24">
        <v>363425721</v>
      </c>
      <c r="C12" s="24">
        <v>-569743.82999999996</v>
      </c>
      <c r="D12" s="24">
        <v>362855977.17000002</v>
      </c>
      <c r="E12" s="24">
        <v>166675229.02000001</v>
      </c>
      <c r="F12" s="24">
        <v>166415203.41</v>
      </c>
      <c r="G12" s="24">
        <f t="shared" si="0"/>
        <v>196180748.15000001</v>
      </c>
    </row>
    <row r="13" spans="1:7" ht="30" x14ac:dyDescent="0.25">
      <c r="A13" s="25" t="s">
        <v>18</v>
      </c>
      <c r="B13" s="24">
        <v>191828854</v>
      </c>
      <c r="C13" s="24">
        <v>24141537.469999999</v>
      </c>
      <c r="D13" s="24">
        <v>215970391.47</v>
      </c>
      <c r="E13" s="24">
        <v>143009782.08000001</v>
      </c>
      <c r="F13" s="24">
        <v>142827457.16</v>
      </c>
      <c r="G13" s="24">
        <f t="shared" si="0"/>
        <v>72960609.389999986</v>
      </c>
    </row>
    <row r="14" spans="1:7" x14ac:dyDescent="0.25">
      <c r="A14" s="23" t="s">
        <v>19</v>
      </c>
      <c r="B14" s="24">
        <v>64140103</v>
      </c>
      <c r="C14" s="24">
        <v>4843770.55</v>
      </c>
      <c r="D14" s="24">
        <v>68983873.549999997</v>
      </c>
      <c r="E14" s="24">
        <v>46859134.409999996</v>
      </c>
      <c r="F14" s="24">
        <v>46762503.219999999</v>
      </c>
      <c r="G14" s="24">
        <f t="shared" si="0"/>
        <v>22124739.140000001</v>
      </c>
    </row>
    <row r="15" spans="1:7" x14ac:dyDescent="0.25">
      <c r="A15" s="23" t="s">
        <v>20</v>
      </c>
      <c r="B15" s="24">
        <v>36084966</v>
      </c>
      <c r="C15" s="24">
        <v>1942523.01</v>
      </c>
      <c r="D15" s="24">
        <v>38027489.009999998</v>
      </c>
      <c r="E15" s="24">
        <v>26933296.899999999</v>
      </c>
      <c r="F15" s="24">
        <v>26894540.23</v>
      </c>
      <c r="G15" s="24">
        <f t="shared" si="0"/>
        <v>11094192.109999999</v>
      </c>
    </row>
    <row r="16" spans="1:7" x14ac:dyDescent="0.25">
      <c r="A16" s="23" t="s">
        <v>21</v>
      </c>
      <c r="B16" s="24">
        <v>535400445</v>
      </c>
      <c r="C16" s="24">
        <v>20244663.460000001</v>
      </c>
      <c r="D16" s="24">
        <v>555645108.46000004</v>
      </c>
      <c r="E16" s="24">
        <v>339054782.5</v>
      </c>
      <c r="F16" s="24">
        <v>338612139.82999998</v>
      </c>
      <c r="G16" s="24">
        <f t="shared" si="0"/>
        <v>216590325.96000004</v>
      </c>
    </row>
    <row r="17" spans="1:7" x14ac:dyDescent="0.25">
      <c r="A17" s="23" t="s">
        <v>22</v>
      </c>
      <c r="B17" s="24">
        <v>136903189</v>
      </c>
      <c r="C17" s="24">
        <v>27518169.670000002</v>
      </c>
      <c r="D17" s="24">
        <v>164421358.66999999</v>
      </c>
      <c r="E17" s="24">
        <v>110526540.59999999</v>
      </c>
      <c r="F17" s="24">
        <v>110410456.36</v>
      </c>
      <c r="G17" s="24">
        <f t="shared" si="0"/>
        <v>53894818.069999993</v>
      </c>
    </row>
    <row r="18" spans="1:7" x14ac:dyDescent="0.25">
      <c r="A18" s="23" t="s">
        <v>23</v>
      </c>
      <c r="B18" s="24">
        <v>287776524</v>
      </c>
      <c r="C18" s="24">
        <v>21612348.98</v>
      </c>
      <c r="D18" s="24">
        <v>309388872.98000002</v>
      </c>
      <c r="E18" s="24">
        <v>221084324.18000001</v>
      </c>
      <c r="F18" s="24">
        <v>220732708.21000001</v>
      </c>
      <c r="G18" s="24">
        <f t="shared" si="0"/>
        <v>88304548.800000012</v>
      </c>
    </row>
    <row r="19" spans="1:7" x14ac:dyDescent="0.25">
      <c r="A19" s="23" t="s">
        <v>24</v>
      </c>
      <c r="B19" s="24">
        <v>178594220</v>
      </c>
      <c r="C19" s="24">
        <v>73666623.700000003</v>
      </c>
      <c r="D19" s="24">
        <v>252260843.69999999</v>
      </c>
      <c r="E19" s="24">
        <v>202352811.06</v>
      </c>
      <c r="F19" s="24">
        <v>202236927.09</v>
      </c>
      <c r="G19" s="24">
        <f t="shared" si="0"/>
        <v>49908032.639999986</v>
      </c>
    </row>
    <row r="20" spans="1:7" x14ac:dyDescent="0.25">
      <c r="A20" s="23" t="s">
        <v>25</v>
      </c>
      <c r="B20" s="24">
        <v>70573869</v>
      </c>
      <c r="C20" s="24">
        <v>24402349.719999999</v>
      </c>
      <c r="D20" s="24">
        <v>94976218.719999999</v>
      </c>
      <c r="E20" s="24">
        <v>60476803.159999996</v>
      </c>
      <c r="F20" s="24">
        <v>60460416.630000003</v>
      </c>
      <c r="G20" s="24">
        <f t="shared" si="0"/>
        <v>34499415.560000002</v>
      </c>
    </row>
    <row r="21" spans="1:7" x14ac:dyDescent="0.25">
      <c r="A21" s="23" t="s">
        <v>26</v>
      </c>
      <c r="B21" s="24">
        <v>58368197</v>
      </c>
      <c r="C21" s="24">
        <v>4437899.2</v>
      </c>
      <c r="D21" s="24">
        <v>62806096.200000003</v>
      </c>
      <c r="E21" s="24">
        <v>42069469.350000001</v>
      </c>
      <c r="F21" s="24">
        <v>42012813.109999999</v>
      </c>
      <c r="G21" s="24">
        <f t="shared" si="0"/>
        <v>20736626.850000001</v>
      </c>
    </row>
    <row r="22" spans="1:7" x14ac:dyDescent="0.25">
      <c r="A22" s="23" t="s">
        <v>27</v>
      </c>
      <c r="B22" s="24">
        <v>124800010</v>
      </c>
      <c r="C22" s="24">
        <v>53104006.630000003</v>
      </c>
      <c r="D22" s="24">
        <v>177904016.63</v>
      </c>
      <c r="E22" s="24">
        <v>146763086.08000001</v>
      </c>
      <c r="F22" s="24">
        <v>146653208.05000001</v>
      </c>
      <c r="G22" s="24">
        <f t="shared" si="0"/>
        <v>31140930.549999982</v>
      </c>
    </row>
    <row r="23" spans="1:7" x14ac:dyDescent="0.25">
      <c r="A23" s="23" t="s">
        <v>28</v>
      </c>
      <c r="B23" s="24">
        <v>49611397</v>
      </c>
      <c r="C23" s="24">
        <v>23109254.899999999</v>
      </c>
      <c r="D23" s="24">
        <v>72720651.900000006</v>
      </c>
      <c r="E23" s="24">
        <v>62917610.329999998</v>
      </c>
      <c r="F23" s="24">
        <v>62890314.950000003</v>
      </c>
      <c r="G23" s="24">
        <f t="shared" si="0"/>
        <v>9803041.5700000077</v>
      </c>
    </row>
    <row r="24" spans="1:7" ht="30" x14ac:dyDescent="0.25">
      <c r="A24" s="25" t="s">
        <v>29</v>
      </c>
      <c r="B24" s="24">
        <v>53783578</v>
      </c>
      <c r="C24" s="24">
        <v>655559.71</v>
      </c>
      <c r="D24" s="24">
        <v>54439137.710000001</v>
      </c>
      <c r="E24" s="24">
        <v>41009586.299999997</v>
      </c>
      <c r="F24" s="24">
        <v>40975481.219999999</v>
      </c>
      <c r="G24" s="24">
        <f t="shared" si="0"/>
        <v>13429551.410000004</v>
      </c>
    </row>
    <row r="25" spans="1:7" ht="30" x14ac:dyDescent="0.25">
      <c r="A25" s="25" t="s">
        <v>30</v>
      </c>
      <c r="B25" s="24">
        <v>266057990</v>
      </c>
      <c r="C25" s="24">
        <v>468283071.29000002</v>
      </c>
      <c r="D25" s="24">
        <v>734341061.28999996</v>
      </c>
      <c r="E25" s="24">
        <v>592658153.26999998</v>
      </c>
      <c r="F25" s="24">
        <v>592402918.89999998</v>
      </c>
      <c r="G25" s="24">
        <f t="shared" si="0"/>
        <v>141682908.01999998</v>
      </c>
    </row>
    <row r="26" spans="1:7" x14ac:dyDescent="0.25">
      <c r="A26" s="23" t="s">
        <v>31</v>
      </c>
      <c r="B26" s="24">
        <v>61042424</v>
      </c>
      <c r="C26" s="24">
        <v>55496876.289999999</v>
      </c>
      <c r="D26" s="24">
        <v>116539300.29000001</v>
      </c>
      <c r="E26" s="24">
        <v>103600513.22</v>
      </c>
      <c r="F26" s="24">
        <v>103553479.75</v>
      </c>
      <c r="G26" s="24">
        <f t="shared" si="0"/>
        <v>12938787.070000008</v>
      </c>
    </row>
    <row r="27" spans="1:7" x14ac:dyDescent="0.25">
      <c r="A27" s="23" t="s">
        <v>32</v>
      </c>
      <c r="B27" s="24">
        <v>50739407</v>
      </c>
      <c r="C27" s="24">
        <v>-2014389.49</v>
      </c>
      <c r="D27" s="24">
        <v>48725017.509999998</v>
      </c>
      <c r="E27" s="24">
        <v>31988963.899999999</v>
      </c>
      <c r="F27" s="24">
        <v>31929569.73</v>
      </c>
      <c r="G27" s="24">
        <f t="shared" si="0"/>
        <v>16736053.609999999</v>
      </c>
    </row>
    <row r="28" spans="1:7" x14ac:dyDescent="0.25">
      <c r="A28" s="23" t="s">
        <v>33</v>
      </c>
      <c r="B28" s="24">
        <v>661782067</v>
      </c>
      <c r="C28" s="24">
        <v>7463049.9199999999</v>
      </c>
      <c r="D28" s="24">
        <v>669245116.91999996</v>
      </c>
      <c r="E28" s="24">
        <v>458972941.91000003</v>
      </c>
      <c r="F28" s="24">
        <v>458024303.02999997</v>
      </c>
      <c r="G28" s="24">
        <f t="shared" si="0"/>
        <v>210272175.00999993</v>
      </c>
    </row>
    <row r="29" spans="1:7" x14ac:dyDescent="0.25">
      <c r="A29" s="23" t="s">
        <v>34</v>
      </c>
      <c r="B29" s="24">
        <v>88334875</v>
      </c>
      <c r="C29" s="24">
        <v>59153466.850000001</v>
      </c>
      <c r="D29" s="24">
        <v>147488341.84999999</v>
      </c>
      <c r="E29" s="24">
        <v>117923869.76000001</v>
      </c>
      <c r="F29" s="24">
        <v>117856347.93000001</v>
      </c>
      <c r="G29" s="24">
        <f t="shared" si="0"/>
        <v>29564472.089999989</v>
      </c>
    </row>
    <row r="30" spans="1:7" x14ac:dyDescent="0.25">
      <c r="A30" s="23" t="s">
        <v>35</v>
      </c>
      <c r="B30" s="24">
        <v>22402404</v>
      </c>
      <c r="C30" s="24">
        <v>2483743.71</v>
      </c>
      <c r="D30" s="24">
        <v>24886147.710000001</v>
      </c>
      <c r="E30" s="24">
        <v>15755425.33</v>
      </c>
      <c r="F30" s="24">
        <v>15733998.25</v>
      </c>
      <c r="G30" s="24">
        <f t="shared" si="0"/>
        <v>9130722.3800000008</v>
      </c>
    </row>
    <row r="31" spans="1:7" x14ac:dyDescent="0.25">
      <c r="A31" s="23" t="s">
        <v>36</v>
      </c>
      <c r="B31" s="24">
        <v>407904445</v>
      </c>
      <c r="C31" s="24">
        <v>-4657940.1500000004</v>
      </c>
      <c r="D31" s="24">
        <v>403246504.85000002</v>
      </c>
      <c r="E31" s="24">
        <v>273447037.39999998</v>
      </c>
      <c r="F31" s="24">
        <v>272931797.38999999</v>
      </c>
      <c r="G31" s="24">
        <f t="shared" si="0"/>
        <v>129799467.45000005</v>
      </c>
    </row>
    <row r="32" spans="1:7" x14ac:dyDescent="0.25">
      <c r="A32" s="23" t="s">
        <v>37</v>
      </c>
      <c r="B32" s="24">
        <v>1309380</v>
      </c>
      <c r="C32" s="24">
        <v>0</v>
      </c>
      <c r="D32" s="24">
        <v>1309380</v>
      </c>
      <c r="E32" s="24">
        <v>0</v>
      </c>
      <c r="F32" s="24">
        <v>0</v>
      </c>
      <c r="G32" s="24">
        <f t="shared" si="0"/>
        <v>1309380</v>
      </c>
    </row>
    <row r="33" spans="1:7" x14ac:dyDescent="0.25">
      <c r="A33" s="23" t="s">
        <v>38</v>
      </c>
      <c r="B33" s="24">
        <v>276180277</v>
      </c>
      <c r="C33" s="24">
        <v>-22760603.940000001</v>
      </c>
      <c r="D33" s="24">
        <v>253419673.06</v>
      </c>
      <c r="E33" s="24">
        <v>151843699.96000001</v>
      </c>
      <c r="F33" s="24">
        <v>151843699.96000001</v>
      </c>
      <c r="G33" s="24">
        <f t="shared" si="0"/>
        <v>101575973.09999999</v>
      </c>
    </row>
    <row r="34" spans="1:7" x14ac:dyDescent="0.25">
      <c r="A34" s="23" t="s">
        <v>39</v>
      </c>
      <c r="B34" s="24">
        <v>242346479</v>
      </c>
      <c r="C34" s="24">
        <v>14594</v>
      </c>
      <c r="D34" s="24">
        <v>242361073</v>
      </c>
      <c r="E34" s="24">
        <v>182353145.99000001</v>
      </c>
      <c r="F34" s="24">
        <v>182353145.99000001</v>
      </c>
      <c r="G34" s="24">
        <f t="shared" si="0"/>
        <v>60007927.00999999</v>
      </c>
    </row>
    <row r="35" spans="1:7" x14ac:dyDescent="0.25">
      <c r="A35" s="23" t="s">
        <v>40</v>
      </c>
      <c r="B35" s="24">
        <v>323771219</v>
      </c>
      <c r="C35" s="24">
        <v>13010882.66</v>
      </c>
      <c r="D35" s="24">
        <v>336782101.66000003</v>
      </c>
      <c r="E35" s="24">
        <v>255839270.66</v>
      </c>
      <c r="F35" s="24">
        <v>255839270.66</v>
      </c>
      <c r="G35" s="24">
        <f t="shared" si="0"/>
        <v>80942831.00000003</v>
      </c>
    </row>
    <row r="36" spans="1:7" x14ac:dyDescent="0.25">
      <c r="A36" s="23" t="s">
        <v>41</v>
      </c>
      <c r="B36" s="24">
        <v>395113955</v>
      </c>
      <c r="C36" s="24">
        <v>37451484.590000004</v>
      </c>
      <c r="D36" s="24">
        <v>432565439.58999997</v>
      </c>
      <c r="E36" s="24">
        <v>363061669.13</v>
      </c>
      <c r="F36" s="24">
        <v>363061669.13</v>
      </c>
      <c r="G36" s="24">
        <f t="shared" si="0"/>
        <v>69503770.459999979</v>
      </c>
    </row>
    <row r="37" spans="1:7" x14ac:dyDescent="0.25">
      <c r="A37" s="23" t="s">
        <v>42</v>
      </c>
      <c r="B37" s="24">
        <v>2384543870</v>
      </c>
      <c r="C37" s="24">
        <v>183443701.88</v>
      </c>
      <c r="D37" s="24">
        <v>2567987571.8800001</v>
      </c>
      <c r="E37" s="24">
        <v>1883735189.23</v>
      </c>
      <c r="F37" s="24">
        <v>1883074383.3599999</v>
      </c>
      <c r="G37" s="24">
        <f t="shared" si="0"/>
        <v>684252382.6500001</v>
      </c>
    </row>
    <row r="38" spans="1:7" x14ac:dyDescent="0.25">
      <c r="A38" s="23" t="s">
        <v>43</v>
      </c>
      <c r="B38" s="24">
        <v>47151000</v>
      </c>
      <c r="C38" s="24">
        <v>300000</v>
      </c>
      <c r="D38" s="24">
        <v>47451000</v>
      </c>
      <c r="E38" s="24">
        <v>46813500</v>
      </c>
      <c r="F38" s="24">
        <v>46813500</v>
      </c>
      <c r="G38" s="24">
        <f t="shared" si="0"/>
        <v>637500</v>
      </c>
    </row>
    <row r="39" spans="1:7" x14ac:dyDescent="0.25">
      <c r="A39" s="23" t="s">
        <v>44</v>
      </c>
      <c r="B39" s="24">
        <v>2683694166</v>
      </c>
      <c r="C39" s="24">
        <v>79536539.390000001</v>
      </c>
      <c r="D39" s="24">
        <v>2763230705.3899999</v>
      </c>
      <c r="E39" s="24">
        <v>2079824280.0899999</v>
      </c>
      <c r="F39" s="24">
        <v>2079824280.0899999</v>
      </c>
      <c r="G39" s="24">
        <f t="shared" si="0"/>
        <v>683406425.29999995</v>
      </c>
    </row>
    <row r="40" spans="1:7" x14ac:dyDescent="0.25">
      <c r="A40" s="26" t="s">
        <v>45</v>
      </c>
      <c r="B40" s="27"/>
      <c r="C40" s="27"/>
      <c r="D40" s="27"/>
      <c r="E40" s="27"/>
      <c r="F40" s="27"/>
      <c r="G40" s="27"/>
    </row>
    <row r="41" spans="1:7" x14ac:dyDescent="0.25">
      <c r="A41" s="28" t="s">
        <v>46</v>
      </c>
      <c r="B41" s="29">
        <f>SUM(B42:cbvbcvbcv)</f>
        <v>10857113497</v>
      </c>
      <c r="C41" s="29">
        <f>SUM(C42:GASTO_E_FIN_02)</f>
        <v>969220425.27999997</v>
      </c>
      <c r="D41" s="29">
        <f>SUM(D42:cvbcvbcbv)</f>
        <v>11826333922.279999</v>
      </c>
      <c r="E41" s="29">
        <f>SUM(E42:GASTO_E_FIN_04)</f>
        <v>8307182604.3199987</v>
      </c>
      <c r="F41" s="29">
        <f>SUM(F42:GASTO_E_FIN_05)</f>
        <v>8289578011.8999977</v>
      </c>
      <c r="G41" s="29">
        <f>SUM(G42:GASTO_E_FIN_06)</f>
        <v>3519151317.96</v>
      </c>
    </row>
    <row r="42" spans="1:7" x14ac:dyDescent="0.25">
      <c r="A42" s="23" t="s">
        <v>16</v>
      </c>
      <c r="B42" s="24">
        <v>86065081</v>
      </c>
      <c r="C42" s="24">
        <v>-13522324.789999999</v>
      </c>
      <c r="D42" s="24">
        <v>72542756.209999993</v>
      </c>
      <c r="E42" s="24">
        <v>32919854.57</v>
      </c>
      <c r="F42" s="24">
        <v>32919854.57</v>
      </c>
      <c r="G42" s="24">
        <f t="shared" ref="G42:G59" si="1">D42-E42</f>
        <v>39622901.639999993</v>
      </c>
    </row>
    <row r="43" spans="1:7" x14ac:dyDescent="0.25">
      <c r="A43" s="23" t="s">
        <v>17</v>
      </c>
      <c r="B43" s="24">
        <v>0</v>
      </c>
      <c r="C43" s="24">
        <v>8985338.3000000007</v>
      </c>
      <c r="D43" s="24">
        <v>8985338.3000000007</v>
      </c>
      <c r="E43" s="24">
        <v>8985338.3000000007</v>
      </c>
      <c r="F43" s="24">
        <v>8985338.3000000007</v>
      </c>
      <c r="G43" s="24">
        <f t="shared" si="1"/>
        <v>0</v>
      </c>
    </row>
    <row r="44" spans="1:7" x14ac:dyDescent="0.25">
      <c r="A44" s="23" t="s">
        <v>20</v>
      </c>
      <c r="B44" s="24">
        <v>10000000</v>
      </c>
      <c r="C44" s="24">
        <v>-3860321.06</v>
      </c>
      <c r="D44" s="24">
        <v>6139678.9400000004</v>
      </c>
      <c r="E44" s="24">
        <v>0</v>
      </c>
      <c r="F44" s="24">
        <v>0</v>
      </c>
      <c r="G44" s="24">
        <f t="shared" si="1"/>
        <v>6139678.9400000004</v>
      </c>
    </row>
    <row r="45" spans="1:7" x14ac:dyDescent="0.25">
      <c r="A45" s="23" t="s">
        <v>21</v>
      </c>
      <c r="B45" s="24">
        <v>5088906345</v>
      </c>
      <c r="C45" s="24">
        <v>20669756.800000001</v>
      </c>
      <c r="D45" s="24">
        <v>5109576101.8000002</v>
      </c>
      <c r="E45" s="24">
        <v>3290737051.77</v>
      </c>
      <c r="F45" s="24">
        <v>3290737051.77</v>
      </c>
      <c r="G45" s="24">
        <f t="shared" si="1"/>
        <v>1818839050.0300002</v>
      </c>
    </row>
    <row r="46" spans="1:7" x14ac:dyDescent="0.25">
      <c r="A46" s="23" t="s">
        <v>22</v>
      </c>
      <c r="B46" s="24">
        <v>25000000</v>
      </c>
      <c r="C46" s="24">
        <v>-10000451.1</v>
      </c>
      <c r="D46" s="24">
        <v>14999548.9</v>
      </c>
      <c r="E46" s="24">
        <v>4921625.79</v>
      </c>
      <c r="F46" s="24">
        <v>4921625.79</v>
      </c>
      <c r="G46" s="24">
        <f t="shared" si="1"/>
        <v>10077923.109999999</v>
      </c>
    </row>
    <row r="47" spans="1:7" x14ac:dyDescent="0.25">
      <c r="A47" s="23" t="s">
        <v>24</v>
      </c>
      <c r="B47" s="24">
        <v>48919519</v>
      </c>
      <c r="C47" s="24">
        <v>-48915733.68</v>
      </c>
      <c r="D47" s="24">
        <v>3785.32</v>
      </c>
      <c r="E47" s="24">
        <v>0</v>
      </c>
      <c r="F47" s="24">
        <v>0</v>
      </c>
      <c r="G47" s="24">
        <f t="shared" si="1"/>
        <v>3785.32</v>
      </c>
    </row>
    <row r="48" spans="1:7" x14ac:dyDescent="0.25">
      <c r="A48" s="25" t="s">
        <v>26</v>
      </c>
      <c r="B48" s="24">
        <v>20000000</v>
      </c>
      <c r="C48" s="24">
        <v>-5310042.71</v>
      </c>
      <c r="D48" s="24">
        <v>14689957.289999999</v>
      </c>
      <c r="E48" s="24">
        <v>14635349.49</v>
      </c>
      <c r="F48" s="24">
        <v>14635349.49</v>
      </c>
      <c r="G48" s="24">
        <f t="shared" si="1"/>
        <v>54607.799999998882</v>
      </c>
    </row>
    <row r="49" spans="1:7" x14ac:dyDescent="0.25">
      <c r="A49" s="25" t="s">
        <v>27</v>
      </c>
      <c r="B49" s="24">
        <v>15600000</v>
      </c>
      <c r="C49" s="24">
        <v>2546497</v>
      </c>
      <c r="D49" s="24">
        <v>18146497</v>
      </c>
      <c r="E49" s="24">
        <v>15134783.75</v>
      </c>
      <c r="F49" s="24">
        <v>11837337.42</v>
      </c>
      <c r="G49" s="24">
        <f t="shared" si="1"/>
        <v>3011713.25</v>
      </c>
    </row>
    <row r="50" spans="1:7" ht="30" x14ac:dyDescent="0.25">
      <c r="A50" s="25" t="s">
        <v>29</v>
      </c>
      <c r="B50" s="24">
        <v>12500000</v>
      </c>
      <c r="C50" s="24">
        <v>15371344.880000001</v>
      </c>
      <c r="D50" s="24">
        <v>27871344.879999999</v>
      </c>
      <c r="E50" s="24">
        <v>26246731.420000002</v>
      </c>
      <c r="F50" s="24">
        <v>26246731.420000002</v>
      </c>
      <c r="G50" s="24">
        <f t="shared" si="1"/>
        <v>1624613.4599999972</v>
      </c>
    </row>
    <row r="51" spans="1:7" ht="30" x14ac:dyDescent="0.25">
      <c r="A51" s="25" t="s">
        <v>30</v>
      </c>
      <c r="B51" s="24">
        <v>349575000</v>
      </c>
      <c r="C51" s="24">
        <v>6457626.8799999999</v>
      </c>
      <c r="D51" s="24">
        <v>356032626.88</v>
      </c>
      <c r="E51" s="24">
        <v>265752949.43000001</v>
      </c>
      <c r="F51" s="24">
        <v>263010467.75999999</v>
      </c>
      <c r="G51" s="24">
        <f t="shared" si="1"/>
        <v>90279677.449999988</v>
      </c>
    </row>
    <row r="52" spans="1:7" x14ac:dyDescent="0.25">
      <c r="A52" s="23" t="s">
        <v>33</v>
      </c>
      <c r="B52" s="24">
        <v>64957467</v>
      </c>
      <c r="C52" s="24">
        <v>30264632.09</v>
      </c>
      <c r="D52" s="24">
        <v>95222099.090000004</v>
      </c>
      <c r="E52" s="24">
        <v>65534029.009999998</v>
      </c>
      <c r="F52" s="24">
        <v>65534029.009999998</v>
      </c>
      <c r="G52" s="24">
        <f t="shared" si="1"/>
        <v>29688070.080000006</v>
      </c>
    </row>
    <row r="53" spans="1:7" x14ac:dyDescent="0.25">
      <c r="A53" s="23" t="s">
        <v>34</v>
      </c>
      <c r="B53" s="24">
        <v>16000000</v>
      </c>
      <c r="C53" s="24">
        <v>6990156</v>
      </c>
      <c r="D53" s="24">
        <v>22990156</v>
      </c>
      <c r="E53" s="24">
        <v>22918068.960000001</v>
      </c>
      <c r="F53" s="24">
        <v>22918068.960000001</v>
      </c>
      <c r="G53" s="24">
        <f t="shared" si="1"/>
        <v>72087.039999999106</v>
      </c>
    </row>
    <row r="54" spans="1:7" x14ac:dyDescent="0.25">
      <c r="A54" s="23" t="s">
        <v>36</v>
      </c>
      <c r="B54" s="24">
        <v>34751684</v>
      </c>
      <c r="C54" s="24">
        <v>20828366.800000001</v>
      </c>
      <c r="D54" s="24">
        <v>55580050.799999997</v>
      </c>
      <c r="E54" s="24">
        <v>33414732.640000001</v>
      </c>
      <c r="F54" s="24">
        <v>33414732.640000001</v>
      </c>
      <c r="G54" s="24">
        <f t="shared" si="1"/>
        <v>22165318.159999996</v>
      </c>
    </row>
    <row r="55" spans="1:7" x14ac:dyDescent="0.25">
      <c r="A55" s="23" t="s">
        <v>39</v>
      </c>
      <c r="B55" s="24">
        <v>0</v>
      </c>
      <c r="C55" s="24">
        <v>1191316.3999999999</v>
      </c>
      <c r="D55" s="24">
        <v>1191316.3999999999</v>
      </c>
      <c r="E55" s="24">
        <v>1184616.4099999999</v>
      </c>
      <c r="F55" s="24">
        <v>1184616.4099999999</v>
      </c>
      <c r="G55" s="24">
        <f t="shared" si="1"/>
        <v>6699.9899999999907</v>
      </c>
    </row>
    <row r="56" spans="1:7" x14ac:dyDescent="0.25">
      <c r="A56" s="23" t="s">
        <v>40</v>
      </c>
      <c r="B56" s="24">
        <v>0</v>
      </c>
      <c r="C56" s="24">
        <v>19192393.149999999</v>
      </c>
      <c r="D56" s="24">
        <v>19192393.149999999</v>
      </c>
      <c r="E56" s="24">
        <v>15899183.74</v>
      </c>
      <c r="F56" s="24">
        <v>15899183.74</v>
      </c>
      <c r="G56" s="24">
        <f t="shared" si="1"/>
        <v>3293209.4099999983</v>
      </c>
    </row>
    <row r="57" spans="1:7" x14ac:dyDescent="0.25">
      <c r="A57" s="23" t="s">
        <v>42</v>
      </c>
      <c r="B57" s="24">
        <v>3546201888</v>
      </c>
      <c r="C57" s="24">
        <v>768583922.41999996</v>
      </c>
      <c r="D57" s="24">
        <v>4314785810.4200001</v>
      </c>
      <c r="E57" s="24">
        <v>3126779863.3499999</v>
      </c>
      <c r="F57" s="24">
        <v>3126515073.9899998</v>
      </c>
      <c r="G57" s="24">
        <f t="shared" si="1"/>
        <v>1188005947.0700002</v>
      </c>
    </row>
    <row r="58" spans="1:7" x14ac:dyDescent="0.25">
      <c r="A58" s="23" t="s">
        <v>43</v>
      </c>
      <c r="B58" s="24">
        <v>0</v>
      </c>
      <c r="C58" s="24">
        <v>25637378</v>
      </c>
      <c r="D58" s="24">
        <v>25637378</v>
      </c>
      <c r="E58" s="24">
        <v>21539781.149999999</v>
      </c>
      <c r="F58" s="24">
        <v>21539781.149999999</v>
      </c>
      <c r="G58" s="24">
        <f t="shared" si="1"/>
        <v>4097596.8500000015</v>
      </c>
    </row>
    <row r="59" spans="1:7" x14ac:dyDescent="0.25">
      <c r="A59" s="23" t="s">
        <v>44</v>
      </c>
      <c r="B59" s="24">
        <v>1538636513</v>
      </c>
      <c r="C59" s="24">
        <v>124110569.90000001</v>
      </c>
      <c r="D59" s="24">
        <v>1662747082.9000001</v>
      </c>
      <c r="E59" s="24">
        <v>1360578644.54</v>
      </c>
      <c r="F59" s="24">
        <v>1349278769.48</v>
      </c>
      <c r="G59" s="24">
        <f t="shared" si="1"/>
        <v>302168438.36000013</v>
      </c>
    </row>
    <row r="60" spans="1:7" x14ac:dyDescent="0.25">
      <c r="A60" s="26" t="s">
        <v>45</v>
      </c>
      <c r="B60" s="30"/>
      <c r="C60" s="30"/>
      <c r="D60" s="30"/>
      <c r="E60" s="30"/>
      <c r="F60" s="30"/>
      <c r="G60" s="30"/>
    </row>
    <row r="61" spans="1:7" x14ac:dyDescent="0.25">
      <c r="A61" s="28" t="s">
        <v>47</v>
      </c>
      <c r="B61" s="29">
        <f>GASTO_NE_T1+vcvcbvcbcvb</f>
        <v>21454315101</v>
      </c>
      <c r="C61" s="29">
        <f>cvbvcbcbvbc+cvbcbvbcvbvc</f>
        <v>2296466152.3299999</v>
      </c>
      <c r="D61" s="29">
        <f>vcbvbcbdfgfdg+GASTO_E_T3</f>
        <v>23750781253.329998</v>
      </c>
      <c r="E61" s="29">
        <f>GASTO_NE_T4+GASTO_E_T4</f>
        <v>17001946061.439999</v>
      </c>
      <c r="F61" s="29">
        <f>GASTO_NE_T5+GASTO_E_T5</f>
        <v>16979494137.019997</v>
      </c>
      <c r="G61" s="29">
        <f>GASTO_NE_T6+GASTO_E_T6</f>
        <v>6748835191.8899994</v>
      </c>
    </row>
    <row r="62" spans="1:7" x14ac:dyDescent="0.25">
      <c r="A62" s="31"/>
      <c r="B62" s="32"/>
      <c r="C62" s="32"/>
      <c r="D62" s="32"/>
      <c r="E62" s="32"/>
      <c r="F62" s="32"/>
      <c r="G62" s="32"/>
    </row>
    <row r="63" spans="1:7" hidden="1" x14ac:dyDescent="0.25">
      <c r="A63"/>
      <c r="B63"/>
      <c r="C63"/>
      <c r="D63"/>
      <c r="E63"/>
      <c r="F63"/>
      <c r="G63"/>
    </row>
    <row r="64" spans="1:7" hidden="1" x14ac:dyDescent="0.25">
      <c r="A64"/>
      <c r="B64"/>
      <c r="C64"/>
      <c r="D64"/>
      <c r="E64"/>
      <c r="F64"/>
      <c r="G64"/>
    </row>
    <row r="65" spans="1:7" hidden="1" x14ac:dyDescent="0.25">
      <c r="A65"/>
      <c r="B65"/>
      <c r="C65"/>
      <c r="D65"/>
      <c r="E65"/>
      <c r="F65"/>
      <c r="G65"/>
    </row>
    <row r="66" spans="1:7" hidden="1" x14ac:dyDescent="0.25">
      <c r="A66"/>
      <c r="B66"/>
      <c r="C66"/>
      <c r="D66"/>
      <c r="E66"/>
      <c r="F66"/>
      <c r="G66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hidden="1" x14ac:dyDescent="0.25">
      <c r="A76"/>
      <c r="B76"/>
      <c r="C76"/>
      <c r="D76"/>
      <c r="E76"/>
      <c r="F76"/>
      <c r="G76"/>
    </row>
    <row r="77" spans="1:7" hidden="1" x14ac:dyDescent="0.25">
      <c r="A77"/>
      <c r="B77"/>
      <c r="C77"/>
      <c r="D77"/>
      <c r="E77"/>
      <c r="F77"/>
      <c r="G77"/>
    </row>
    <row r="78" spans="1:7" x14ac:dyDescent="0.25"/>
    <row r="80" spans="1:7" x14ac:dyDescent="0.25"/>
    <row r="81" x14ac:dyDescent="0.25"/>
    <row r="82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1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2022-03-31T17:02:39Z</dcterms:created>
  <dcterms:modified xsi:type="dcterms:W3CDTF">2022-03-31T17:03:20Z</dcterms:modified>
</cp:coreProperties>
</file>