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b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'Formato 6 b)'!$B$60</definedName>
    <definedName name="cvbcbvbcvbvc">'Formato 6 b)'!$C$41</definedName>
    <definedName name="cvbcvb">'Formato 6 b)'!$F$40</definedName>
    <definedName name="cvbcvbcbv">'Formato 6 b)'!$D$60</definedName>
    <definedName name="cvbvcbcbvbc">'Formato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1">'Formato 6 b)'!$B$60</definedName>
    <definedName name="GASTO_E_FIN_02">'Formato 6 b)'!$C$60</definedName>
    <definedName name="GASTO_E_FIN_03">'Formato 6 b)'!$D$60</definedName>
    <definedName name="GASTO_E_FIN_04">'Formato 6 b)'!$E$60</definedName>
    <definedName name="GASTO_E_FIN_05">'Formato 6 b)'!$F$60</definedName>
    <definedName name="GASTO_E_FIN_06">'Formato 6 b)'!$G$60</definedName>
    <definedName name="GASTO_E_T1">'Formato 6 b)'!$B$41</definedName>
    <definedName name="GASTO_E_T2">'Formato 6 b)'!$C$41</definedName>
    <definedName name="GASTO_E_T3">'Formato 6 b)'!$D$41</definedName>
    <definedName name="GASTO_E_T4">'Formato 6 b)'!$E$41</definedName>
    <definedName name="GASTO_E_T5">'Formato 6 b)'!$F$41</definedName>
    <definedName name="GASTO_E_T6">'Formato 6 b)'!$G$41</definedName>
    <definedName name="GASTO_NE_FIN_01">'Formato 6 b)'!$B$40</definedName>
    <definedName name="GASTO_NE_FIN_02">'Formato 6 b)'!$C$40</definedName>
    <definedName name="GASTO_NE_FIN_03">'Formato 6 b)'!$D$40</definedName>
    <definedName name="GASTO_NE_FIN_04">'Formato 6 b)'!$E$40</definedName>
    <definedName name="GASTO_NE_FIN_05">'Formato 6 b)'!$F$40</definedName>
    <definedName name="GASTO_NE_FIN_06">'Formato 6 b)'!$G$40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'Formato 6 b)'!$D$9</definedName>
    <definedName name="vcvcbvcbcvb">'Formato 6 b)'!$B$41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 s="1"/>
  <c r="F41" i="1"/>
  <c r="E41" i="1"/>
  <c r="D41" i="1"/>
  <c r="C41" i="1"/>
  <c r="B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 s="1"/>
  <c r="F9" i="1"/>
  <c r="F61" i="1" s="1"/>
  <c r="E9" i="1"/>
  <c r="E61" i="1" s="1"/>
  <c r="D9" i="1"/>
  <c r="D61" i="1" s="1"/>
  <c r="C9" i="1"/>
  <c r="C61" i="1" s="1"/>
  <c r="B9" i="1"/>
  <c r="B61" i="1" s="1"/>
  <c r="G61" i="1" l="1"/>
</calcChain>
</file>

<file path=xl/sharedStrings.xml><?xml version="1.0" encoding="utf-8"?>
<sst xmlns="http://schemas.openxmlformats.org/spreadsheetml/2006/main" count="67" uniqueCount="48">
  <si>
    <t>Formato 6 b) Estado Analítico del Ejercicio del Presupuesto de Egresos Detallado - LDF 
                        (Clasificación Administrativa)</t>
  </si>
  <si>
    <t>Poder Ejecutivo del Estado de Campeche (a)</t>
  </si>
  <si>
    <t>Estado Analítico del Ejercicio del Presupuesto de Egresos Detallado - LDF</t>
  </si>
  <si>
    <t>Clasificación Administrativa</t>
  </si>
  <si>
    <t>Del 1 de enero al 30 de junio de 2021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</si>
  <si>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</si>
  <si>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</si>
  <si>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</si>
  <si>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</si>
  <si>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</si>
  <si>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</si>
  <si>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</si>
  <si>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</si>
  <si>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</si>
  <si>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</si>
  <si>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Oficina del Gobernador</t>
  </si>
  <si>
    <t>Secretaría General de Gobierno</t>
  </si>
  <si>
    <t>Secretaría de Finanzas</t>
  </si>
  <si>
    <t>Secretaría de Administración E Innovación Gubernamental</t>
  </si>
  <si>
    <t>Secretaría de La Contraloría</t>
  </si>
  <si>
    <t>Secretaría de Planeación</t>
  </si>
  <si>
    <t>Secretaría de Educación</t>
  </si>
  <si>
    <t>Secretaría de Cultura</t>
  </si>
  <si>
    <t>Secretaría de Salud</t>
  </si>
  <si>
    <t>Secretaría de Desarrollo Social y Humano</t>
  </si>
  <si>
    <t>Secretaría de Desarrollo Energético Sustentable</t>
  </si>
  <si>
    <t>Secretaría de Desarrollo Económico</t>
  </si>
  <si>
    <t>Secretaría de Desarrollo Rural</t>
  </si>
  <si>
    <t>Secretaría de Pesca y Acuacultura</t>
  </si>
  <si>
    <t>Secretaría de Medio Ambiente, Biodiversidad y Cambio Climático</t>
  </si>
  <si>
    <t>Secretaría de Desarrollo Urbano, Obras Públicas e Infraestructura</t>
  </si>
  <si>
    <t>Secretaría de Turismo</t>
  </si>
  <si>
    <t>Secretaría de Trabajo y Previsión Social</t>
  </si>
  <si>
    <t>Secretaría de Seguridad Pública</t>
  </si>
  <si>
    <t>Secretaría de Protección Civil</t>
  </si>
  <si>
    <t>Consejería Jurídica</t>
  </si>
  <si>
    <t>Fiscalía General del Estado de Campeche</t>
  </si>
  <si>
    <t>Provisiones del Estado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</si>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</sst>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9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indent="6"/>
      <protection locked="0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wrapText="1" indent="6"/>
      <protection locked="0"/>
    </xf>
    <xf numFmtId="0" fontId="3" fillId="3" borderId="12" xfId="0" applyFont="1" applyFill="1" applyBorder="1" applyAlignment="1">
      <alignment vertical="center"/>
    </xf>
    <xf numFmtId="4" fontId="1" fillId="3" borderId="12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164" fontId="1" fillId="3" borderId="12" xfId="1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65" fontId="5" fillId="0" borderId="11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jun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tabSelected="1" topLeftCell="A52" workbookViewId="0">
      <selection activeCell="D56" sqref="D56"/>
    </sheetView>
  </sheetViews>
  <sheetFormatPr baseColWidth="10" defaultColWidth="0.85546875" defaultRowHeight="15" customHeight="1" zeroHeight="1" x14ac:dyDescent="0.25"/>
  <cols>
    <col min="1" max="1" width="59.28515625" style="33" customWidth="1"/>
    <col min="2" max="6" width="20.7109375" style="33" customWidth="1"/>
    <col min="7" max="7" width="18.28515625" style="33" customWidth="1"/>
    <col min="8" max="255" width="11.42578125" hidden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SUM(B10:GASTO_NE_FIN_01)</f>
        <v>10597201604</v>
      </c>
      <c r="C9" s="22">
        <f>SUM(C10:GASTO_NE_FIN_02)</f>
        <v>1116292203.3899996</v>
      </c>
      <c r="D9" s="22">
        <f>SUM(D10:GASTO_NE_FIN_03)</f>
        <v>11713493807.389999</v>
      </c>
      <c r="E9" s="22">
        <f>SUM(E10:GASTO_NE_FIN_04)</f>
        <v>6019004040.04</v>
      </c>
      <c r="F9" s="22">
        <f>SUM(F10:cvbcvb)</f>
        <v>5925836988.7799997</v>
      </c>
      <c r="G9" s="22">
        <f>SUM(G10:GASTO_NE_FIN_06)</f>
        <v>5694489767.3499994</v>
      </c>
    </row>
    <row r="10" spans="1:7" x14ac:dyDescent="0.25">
      <c r="A10" s="23" t="s">
        <v>15</v>
      </c>
      <c r="B10" s="24">
        <v>174531297</v>
      </c>
      <c r="C10" s="24">
        <v>115699183.2</v>
      </c>
      <c r="D10" s="24">
        <v>290230480.19999999</v>
      </c>
      <c r="E10" s="24">
        <v>177300299.96000001</v>
      </c>
      <c r="F10" s="24">
        <v>175861665.5</v>
      </c>
      <c r="G10" s="24">
        <f>+D10-E10</f>
        <v>112930180.23999998</v>
      </c>
    </row>
    <row r="11" spans="1:7" x14ac:dyDescent="0.25">
      <c r="A11" s="23" t="s">
        <v>16</v>
      </c>
      <c r="B11" s="24">
        <v>359005276</v>
      </c>
      <c r="C11" s="24">
        <v>29432109.760000002</v>
      </c>
      <c r="D11" s="24">
        <v>388437385.75999999</v>
      </c>
      <c r="E11" s="24">
        <v>208630200.43000001</v>
      </c>
      <c r="F11" s="24">
        <v>208280013.31</v>
      </c>
      <c r="G11" s="24">
        <f t="shared" ref="G11:G39" si="0">+D11-E11</f>
        <v>179807185.32999998</v>
      </c>
    </row>
    <row r="12" spans="1:7" x14ac:dyDescent="0.25">
      <c r="A12" s="23" t="s">
        <v>17</v>
      </c>
      <c r="B12" s="24">
        <v>363425721</v>
      </c>
      <c r="C12" s="24">
        <v>17145583.309999999</v>
      </c>
      <c r="D12" s="24">
        <v>380571304.31</v>
      </c>
      <c r="E12" s="24">
        <v>114093076.98999999</v>
      </c>
      <c r="F12" s="24">
        <v>113483586.87</v>
      </c>
      <c r="G12" s="24">
        <f t="shared" si="0"/>
        <v>266478227.31999999</v>
      </c>
    </row>
    <row r="13" spans="1:7" ht="30" x14ac:dyDescent="0.25">
      <c r="A13" s="25" t="s">
        <v>18</v>
      </c>
      <c r="B13" s="24">
        <v>191828854</v>
      </c>
      <c r="C13" s="24">
        <v>13536034.220000001</v>
      </c>
      <c r="D13" s="24">
        <v>205364888.22</v>
      </c>
      <c r="E13" s="24">
        <v>92909693.780000001</v>
      </c>
      <c r="F13" s="24">
        <v>92272267.719999999</v>
      </c>
      <c r="G13" s="24">
        <f t="shared" si="0"/>
        <v>112455194.44</v>
      </c>
    </row>
    <row r="14" spans="1:7" x14ac:dyDescent="0.25">
      <c r="A14" s="23" t="s">
        <v>19</v>
      </c>
      <c r="B14" s="24">
        <v>64140103</v>
      </c>
      <c r="C14" s="24">
        <v>2458652.7000000002</v>
      </c>
      <c r="D14" s="24">
        <v>66598755.700000003</v>
      </c>
      <c r="E14" s="24">
        <v>31353553.699999999</v>
      </c>
      <c r="F14" s="24">
        <v>31239209.170000002</v>
      </c>
      <c r="G14" s="24">
        <f t="shared" si="0"/>
        <v>35245202</v>
      </c>
    </row>
    <row r="15" spans="1:7" x14ac:dyDescent="0.25">
      <c r="A15" s="23" t="s">
        <v>20</v>
      </c>
      <c r="B15" s="24">
        <v>36084966</v>
      </c>
      <c r="C15" s="24">
        <v>1692785.93</v>
      </c>
      <c r="D15" s="24">
        <v>37777751.93</v>
      </c>
      <c r="E15" s="24">
        <v>16571311.77</v>
      </c>
      <c r="F15" s="24">
        <v>16513887.51</v>
      </c>
      <c r="G15" s="24">
        <f t="shared" si="0"/>
        <v>21206440.16</v>
      </c>
    </row>
    <row r="16" spans="1:7" x14ac:dyDescent="0.25">
      <c r="A16" s="23" t="s">
        <v>21</v>
      </c>
      <c r="B16" s="24">
        <v>535400445</v>
      </c>
      <c r="C16" s="24">
        <v>17354189.969999999</v>
      </c>
      <c r="D16" s="24">
        <v>552754634.97000003</v>
      </c>
      <c r="E16" s="24">
        <v>242841678.84999999</v>
      </c>
      <c r="F16" s="24">
        <v>237694516.96000001</v>
      </c>
      <c r="G16" s="24">
        <f t="shared" si="0"/>
        <v>309912956.12</v>
      </c>
    </row>
    <row r="17" spans="1:7" x14ac:dyDescent="0.25">
      <c r="A17" s="23" t="s">
        <v>22</v>
      </c>
      <c r="B17" s="24">
        <v>136903189</v>
      </c>
      <c r="C17" s="24">
        <v>17477234.870000001</v>
      </c>
      <c r="D17" s="24">
        <v>154380423.87</v>
      </c>
      <c r="E17" s="24">
        <v>56582823.439999998</v>
      </c>
      <c r="F17" s="24">
        <v>56323381.380000003</v>
      </c>
      <c r="G17" s="24">
        <f t="shared" si="0"/>
        <v>97797600.430000007</v>
      </c>
    </row>
    <row r="18" spans="1:7" x14ac:dyDescent="0.25">
      <c r="A18" s="23" t="s">
        <v>23</v>
      </c>
      <c r="B18" s="24">
        <v>287776524</v>
      </c>
      <c r="C18" s="24">
        <v>18554956.789999999</v>
      </c>
      <c r="D18" s="24">
        <v>306331480.79000002</v>
      </c>
      <c r="E18" s="24">
        <v>157692338.81</v>
      </c>
      <c r="F18" s="24">
        <v>155200012.84</v>
      </c>
      <c r="G18" s="24">
        <f t="shared" si="0"/>
        <v>148639141.98000002</v>
      </c>
    </row>
    <row r="19" spans="1:7" x14ac:dyDescent="0.25">
      <c r="A19" s="23" t="s">
        <v>24</v>
      </c>
      <c r="B19" s="24">
        <v>178594220</v>
      </c>
      <c r="C19" s="24">
        <v>73299753.980000004</v>
      </c>
      <c r="D19" s="24">
        <v>251893973.97999999</v>
      </c>
      <c r="E19" s="24">
        <v>182169111.58000001</v>
      </c>
      <c r="F19" s="24">
        <v>180264012.62</v>
      </c>
      <c r="G19" s="24">
        <f t="shared" si="0"/>
        <v>69724862.399999976</v>
      </c>
    </row>
    <row r="20" spans="1:7" x14ac:dyDescent="0.25">
      <c r="A20" s="23" t="s">
        <v>25</v>
      </c>
      <c r="B20" s="24">
        <v>70573869</v>
      </c>
      <c r="C20" s="24">
        <v>23807963.129999999</v>
      </c>
      <c r="D20" s="24">
        <v>94381832.129999995</v>
      </c>
      <c r="E20" s="24">
        <v>30675327.5</v>
      </c>
      <c r="F20" s="24">
        <v>30656056.449999999</v>
      </c>
      <c r="G20" s="24">
        <f t="shared" si="0"/>
        <v>63706504.629999995</v>
      </c>
    </row>
    <row r="21" spans="1:7" x14ac:dyDescent="0.25">
      <c r="A21" s="23" t="s">
        <v>26</v>
      </c>
      <c r="B21" s="24">
        <v>58368197</v>
      </c>
      <c r="C21" s="24">
        <v>3722129.71</v>
      </c>
      <c r="D21" s="24">
        <v>62090326.710000001</v>
      </c>
      <c r="E21" s="24">
        <v>31158465.219999999</v>
      </c>
      <c r="F21" s="24">
        <v>31064460.91</v>
      </c>
      <c r="G21" s="24">
        <f t="shared" si="0"/>
        <v>30931861.490000002</v>
      </c>
    </row>
    <row r="22" spans="1:7" x14ac:dyDescent="0.25">
      <c r="A22" s="23" t="s">
        <v>27</v>
      </c>
      <c r="B22" s="24">
        <v>124800010</v>
      </c>
      <c r="C22" s="24">
        <v>51876517.020000003</v>
      </c>
      <c r="D22" s="24">
        <v>176676527.02000001</v>
      </c>
      <c r="E22" s="24">
        <v>122012608.94</v>
      </c>
      <c r="F22" s="24">
        <v>121689402.29000001</v>
      </c>
      <c r="G22" s="24">
        <f t="shared" si="0"/>
        <v>54663918.080000013</v>
      </c>
    </row>
    <row r="23" spans="1:7" x14ac:dyDescent="0.25">
      <c r="A23" s="23" t="s">
        <v>28</v>
      </c>
      <c r="B23" s="24">
        <v>49611397</v>
      </c>
      <c r="C23" s="24">
        <v>22523840.760000002</v>
      </c>
      <c r="D23" s="24">
        <v>72135237.760000005</v>
      </c>
      <c r="E23" s="24">
        <v>54517416.829999998</v>
      </c>
      <c r="F23" s="24">
        <v>54054436.759999998</v>
      </c>
      <c r="G23" s="24">
        <f t="shared" si="0"/>
        <v>17617820.930000007</v>
      </c>
    </row>
    <row r="24" spans="1:7" ht="30" x14ac:dyDescent="0.25">
      <c r="A24" s="25" t="s">
        <v>29</v>
      </c>
      <c r="B24" s="24">
        <v>53783578</v>
      </c>
      <c r="C24" s="24">
        <v>326173.2</v>
      </c>
      <c r="D24" s="24">
        <v>54109751.200000003</v>
      </c>
      <c r="E24" s="24">
        <v>30494198.32</v>
      </c>
      <c r="F24" s="24">
        <v>30449710.940000001</v>
      </c>
      <c r="G24" s="24">
        <f t="shared" si="0"/>
        <v>23615552.880000003</v>
      </c>
    </row>
    <row r="25" spans="1:7" ht="30" x14ac:dyDescent="0.25">
      <c r="A25" s="25" t="s">
        <v>30</v>
      </c>
      <c r="B25" s="24">
        <v>266057990</v>
      </c>
      <c r="C25" s="24">
        <v>363826060.68000001</v>
      </c>
      <c r="D25" s="24">
        <v>629884050.67999995</v>
      </c>
      <c r="E25" s="24">
        <v>286978190.38999999</v>
      </c>
      <c r="F25" s="24">
        <v>286631015.19</v>
      </c>
      <c r="G25" s="24">
        <f t="shared" si="0"/>
        <v>342905860.28999996</v>
      </c>
    </row>
    <row r="26" spans="1:7" x14ac:dyDescent="0.25">
      <c r="A26" s="23" t="s">
        <v>31</v>
      </c>
      <c r="B26" s="24">
        <v>61042424</v>
      </c>
      <c r="C26" s="24">
        <v>54485466.960000001</v>
      </c>
      <c r="D26" s="24">
        <v>115527890.95999999</v>
      </c>
      <c r="E26" s="24">
        <v>86144344.409999996</v>
      </c>
      <c r="F26" s="24">
        <v>86075237.25</v>
      </c>
      <c r="G26" s="24">
        <f t="shared" si="0"/>
        <v>29383546.549999997</v>
      </c>
    </row>
    <row r="27" spans="1:7" x14ac:dyDescent="0.25">
      <c r="A27" s="23" t="s">
        <v>32</v>
      </c>
      <c r="B27" s="24">
        <v>50739407</v>
      </c>
      <c r="C27" s="24">
        <v>-2589688.3199999998</v>
      </c>
      <c r="D27" s="24">
        <v>48149718.68</v>
      </c>
      <c r="E27" s="24">
        <v>22409163.59</v>
      </c>
      <c r="F27" s="24">
        <v>22293561.609999999</v>
      </c>
      <c r="G27" s="24">
        <f t="shared" si="0"/>
        <v>25740555.09</v>
      </c>
    </row>
    <row r="28" spans="1:7" x14ac:dyDescent="0.25">
      <c r="A28" s="23" t="s">
        <v>33</v>
      </c>
      <c r="B28" s="24">
        <v>661782067</v>
      </c>
      <c r="C28" s="24">
        <v>22900980.420000002</v>
      </c>
      <c r="D28" s="24">
        <v>684683047.41999996</v>
      </c>
      <c r="E28" s="24">
        <v>310455114.85000002</v>
      </c>
      <c r="F28" s="24">
        <v>309223404.98000002</v>
      </c>
      <c r="G28" s="24">
        <f t="shared" si="0"/>
        <v>374227932.56999993</v>
      </c>
    </row>
    <row r="29" spans="1:7" x14ac:dyDescent="0.25">
      <c r="A29" s="23" t="s">
        <v>34</v>
      </c>
      <c r="B29" s="24">
        <v>88334875</v>
      </c>
      <c r="C29" s="24">
        <v>57744766.780000001</v>
      </c>
      <c r="D29" s="24">
        <v>146079641.78</v>
      </c>
      <c r="E29" s="24">
        <v>107317154.41</v>
      </c>
      <c r="F29" s="24">
        <v>107229092.70999999</v>
      </c>
      <c r="G29" s="24">
        <f t="shared" si="0"/>
        <v>38762487.370000005</v>
      </c>
    </row>
    <row r="30" spans="1:7" x14ac:dyDescent="0.25">
      <c r="A30" s="23" t="s">
        <v>35</v>
      </c>
      <c r="B30" s="24">
        <v>22402404</v>
      </c>
      <c r="C30" s="24">
        <v>2527355.81</v>
      </c>
      <c r="D30" s="24">
        <v>24929759.809999999</v>
      </c>
      <c r="E30" s="24">
        <v>10570729.390000001</v>
      </c>
      <c r="F30" s="24">
        <v>10543301.65</v>
      </c>
      <c r="G30" s="24">
        <f t="shared" si="0"/>
        <v>14359030.419999998</v>
      </c>
    </row>
    <row r="31" spans="1:7" x14ac:dyDescent="0.25">
      <c r="A31" s="23" t="s">
        <v>36</v>
      </c>
      <c r="B31" s="24">
        <v>407904445</v>
      </c>
      <c r="C31" s="24">
        <v>-60124.72</v>
      </c>
      <c r="D31" s="24">
        <v>407844320.27999997</v>
      </c>
      <c r="E31" s="24">
        <v>182919231.52000001</v>
      </c>
      <c r="F31" s="24">
        <v>182251141.56</v>
      </c>
      <c r="G31" s="24">
        <f t="shared" si="0"/>
        <v>224925088.75999996</v>
      </c>
    </row>
    <row r="32" spans="1:7" x14ac:dyDescent="0.25">
      <c r="A32" s="23" t="s">
        <v>37</v>
      </c>
      <c r="B32" s="24">
        <v>1309380</v>
      </c>
      <c r="C32" s="24">
        <v>0</v>
      </c>
      <c r="D32" s="24">
        <v>1309380</v>
      </c>
      <c r="E32" s="24">
        <v>0</v>
      </c>
      <c r="F32" s="24">
        <v>0</v>
      </c>
      <c r="G32" s="24">
        <f t="shared" si="0"/>
        <v>1309380</v>
      </c>
    </row>
    <row r="33" spans="1:7" x14ac:dyDescent="0.25">
      <c r="A33" s="23" t="s">
        <v>38</v>
      </c>
      <c r="B33" s="24">
        <v>276180277</v>
      </c>
      <c r="C33" s="24">
        <v>-22760603.940000001</v>
      </c>
      <c r="D33" s="24">
        <v>253419673.06</v>
      </c>
      <c r="E33" s="24">
        <v>100880622.16</v>
      </c>
      <c r="F33" s="24">
        <v>100880622.16</v>
      </c>
      <c r="G33" s="24">
        <f t="shared" si="0"/>
        <v>152539050.90000001</v>
      </c>
    </row>
    <row r="34" spans="1:7" x14ac:dyDescent="0.25">
      <c r="A34" s="23" t="s">
        <v>39</v>
      </c>
      <c r="B34" s="24">
        <v>242346479</v>
      </c>
      <c r="C34" s="24">
        <v>14594</v>
      </c>
      <c r="D34" s="24">
        <v>242361073</v>
      </c>
      <c r="E34" s="24">
        <v>123369754</v>
      </c>
      <c r="F34" s="24">
        <v>123089755</v>
      </c>
      <c r="G34" s="24">
        <f t="shared" si="0"/>
        <v>118991319</v>
      </c>
    </row>
    <row r="35" spans="1:7" x14ac:dyDescent="0.25">
      <c r="A35" s="23" t="s">
        <v>40</v>
      </c>
      <c r="B35" s="24">
        <v>323771219</v>
      </c>
      <c r="C35" s="24">
        <v>13010882.67</v>
      </c>
      <c r="D35" s="24">
        <v>336782101.67000002</v>
      </c>
      <c r="E35" s="24">
        <v>174896474.66</v>
      </c>
      <c r="F35" s="24">
        <v>174733604.66</v>
      </c>
      <c r="G35" s="24">
        <f t="shared" si="0"/>
        <v>161885627.01000002</v>
      </c>
    </row>
    <row r="36" spans="1:7" x14ac:dyDescent="0.25">
      <c r="A36" s="23" t="s">
        <v>41</v>
      </c>
      <c r="B36" s="24">
        <v>395113955</v>
      </c>
      <c r="C36" s="24">
        <v>36149574.009999998</v>
      </c>
      <c r="D36" s="24">
        <v>431263529.00999999</v>
      </c>
      <c r="E36" s="24">
        <v>304656045.26999998</v>
      </c>
      <c r="F36" s="24">
        <v>303839632.26999998</v>
      </c>
      <c r="G36" s="24">
        <f t="shared" si="0"/>
        <v>126607483.74000001</v>
      </c>
    </row>
    <row r="37" spans="1:7" x14ac:dyDescent="0.25">
      <c r="A37" s="23" t="s">
        <v>42</v>
      </c>
      <c r="B37" s="24">
        <v>2384543870</v>
      </c>
      <c r="C37" s="24">
        <v>146414265.44999999</v>
      </c>
      <c r="D37" s="24">
        <v>2530958135.4499998</v>
      </c>
      <c r="E37" s="24">
        <v>1303568930.1300001</v>
      </c>
      <c r="F37" s="24">
        <v>1236528933.72</v>
      </c>
      <c r="G37" s="24">
        <f t="shared" si="0"/>
        <v>1227389205.3199997</v>
      </c>
    </row>
    <row r="38" spans="1:7" x14ac:dyDescent="0.25">
      <c r="A38" s="23" t="s">
        <v>43</v>
      </c>
      <c r="B38" s="24">
        <v>47151000</v>
      </c>
      <c r="C38" s="24">
        <v>0</v>
      </c>
      <c r="D38" s="24">
        <v>47151000</v>
      </c>
      <c r="E38" s="24">
        <v>39966000</v>
      </c>
      <c r="F38" s="24">
        <v>36853500</v>
      </c>
      <c r="G38" s="24">
        <f t="shared" si="0"/>
        <v>7185000</v>
      </c>
    </row>
    <row r="39" spans="1:7" x14ac:dyDescent="0.25">
      <c r="A39" s="23" t="s">
        <v>44</v>
      </c>
      <c r="B39" s="24">
        <v>2683694166</v>
      </c>
      <c r="C39" s="24">
        <v>35721565.039999999</v>
      </c>
      <c r="D39" s="24">
        <v>2719415731.04</v>
      </c>
      <c r="E39" s="24">
        <v>1415870179.1400001</v>
      </c>
      <c r="F39" s="24">
        <v>1410617564.79</v>
      </c>
      <c r="G39" s="24">
        <f t="shared" si="0"/>
        <v>1303545551.8999999</v>
      </c>
    </row>
    <row r="40" spans="1:7" x14ac:dyDescent="0.25">
      <c r="A40" s="26" t="s">
        <v>45</v>
      </c>
      <c r="B40" s="27"/>
      <c r="C40" s="27"/>
      <c r="D40" s="27"/>
      <c r="E40" s="27"/>
      <c r="F40" s="27"/>
      <c r="G40" s="27"/>
    </row>
    <row r="41" spans="1:7" x14ac:dyDescent="0.25">
      <c r="A41" s="28" t="s">
        <v>46</v>
      </c>
      <c r="B41" s="29">
        <f>SUM(B42:cbvbcvbcv)</f>
        <v>10857113497</v>
      </c>
      <c r="C41" s="29">
        <f>SUM(C42:GASTO_E_FIN_02)</f>
        <v>904365075.36000001</v>
      </c>
      <c r="D41" s="29">
        <f>SUM(D42:cvbcvbcbv)</f>
        <v>11761478572.360001</v>
      </c>
      <c r="E41" s="29">
        <f>SUM(E42:GASTO_E_FIN_04)</f>
        <v>5455539688.8200006</v>
      </c>
      <c r="F41" s="29">
        <f>SUM(F42:GASTO_E_FIN_05)</f>
        <v>5423339299.6100006</v>
      </c>
      <c r="G41" s="29">
        <f>SUM(G42:GASTO_E_FIN_06)</f>
        <v>6305938883.539999</v>
      </c>
    </row>
    <row r="42" spans="1:7" x14ac:dyDescent="0.25">
      <c r="A42" s="23" t="s">
        <v>16</v>
      </c>
      <c r="B42" s="24">
        <v>86065081</v>
      </c>
      <c r="C42" s="24">
        <v>-13567944</v>
      </c>
      <c r="D42" s="24">
        <v>72497137</v>
      </c>
      <c r="E42" s="24">
        <v>3554090.32</v>
      </c>
      <c r="F42" s="24">
        <v>3554090.32</v>
      </c>
      <c r="G42" s="24">
        <f t="shared" ref="G42:G59" si="1">D42-E42</f>
        <v>68943046.680000007</v>
      </c>
    </row>
    <row r="43" spans="1:7" x14ac:dyDescent="0.25">
      <c r="A43" s="23" t="s">
        <v>17</v>
      </c>
      <c r="B43" s="24">
        <v>0</v>
      </c>
      <c r="C43" s="24">
        <v>8985338.3000000007</v>
      </c>
      <c r="D43" s="24">
        <v>8985338.3000000007</v>
      </c>
      <c r="E43" s="24">
        <v>8985338.3000000007</v>
      </c>
      <c r="F43" s="24">
        <v>8985338.3000000007</v>
      </c>
      <c r="G43" s="24">
        <f t="shared" si="1"/>
        <v>0</v>
      </c>
    </row>
    <row r="44" spans="1:7" x14ac:dyDescent="0.25">
      <c r="A44" s="23" t="s">
        <v>20</v>
      </c>
      <c r="B44" s="24">
        <v>10000000</v>
      </c>
      <c r="C44" s="24">
        <v>-184826</v>
      </c>
      <c r="D44" s="24">
        <v>9815174</v>
      </c>
      <c r="E44" s="24">
        <v>0</v>
      </c>
      <c r="F44" s="24">
        <v>0</v>
      </c>
      <c r="G44" s="24">
        <f t="shared" si="1"/>
        <v>9815174</v>
      </c>
    </row>
    <row r="45" spans="1:7" x14ac:dyDescent="0.25">
      <c r="A45" s="23" t="s">
        <v>21</v>
      </c>
      <c r="B45" s="24">
        <v>5088906345</v>
      </c>
      <c r="C45" s="24">
        <v>20041038.449999999</v>
      </c>
      <c r="D45" s="24">
        <v>5108947383.4499998</v>
      </c>
      <c r="E45" s="24">
        <v>2142062628.49</v>
      </c>
      <c r="F45" s="24">
        <v>2142062628.49</v>
      </c>
      <c r="G45" s="24">
        <f t="shared" si="1"/>
        <v>2966884754.96</v>
      </c>
    </row>
    <row r="46" spans="1:7" x14ac:dyDescent="0.25">
      <c r="A46" s="23" t="s">
        <v>22</v>
      </c>
      <c r="B46" s="24">
        <v>25000000</v>
      </c>
      <c r="C46" s="24">
        <v>-5462066</v>
      </c>
      <c r="D46" s="24">
        <v>19537934</v>
      </c>
      <c r="E46" s="24">
        <v>0</v>
      </c>
      <c r="F46" s="24">
        <v>0</v>
      </c>
      <c r="G46" s="24">
        <f t="shared" si="1"/>
        <v>19537934</v>
      </c>
    </row>
    <row r="47" spans="1:7" x14ac:dyDescent="0.25">
      <c r="A47" s="23" t="s">
        <v>24</v>
      </c>
      <c r="B47" s="24">
        <v>48919519</v>
      </c>
      <c r="C47" s="24">
        <v>-48915574.920000002</v>
      </c>
      <c r="D47" s="24">
        <v>3944.08</v>
      </c>
      <c r="E47" s="24">
        <v>0</v>
      </c>
      <c r="F47" s="24">
        <v>0</v>
      </c>
      <c r="G47" s="24">
        <f t="shared" si="1"/>
        <v>3944.08</v>
      </c>
    </row>
    <row r="48" spans="1:7" x14ac:dyDescent="0.25">
      <c r="A48" s="25" t="s">
        <v>26</v>
      </c>
      <c r="B48" s="24">
        <v>20000000</v>
      </c>
      <c r="C48" s="24">
        <v>-1221913.67</v>
      </c>
      <c r="D48" s="24">
        <v>18778086.329999998</v>
      </c>
      <c r="E48" s="24">
        <v>6415803.5499999998</v>
      </c>
      <c r="F48" s="24">
        <v>6415803.5499999998</v>
      </c>
      <c r="G48" s="24">
        <f t="shared" si="1"/>
        <v>12362282.779999997</v>
      </c>
    </row>
    <row r="49" spans="1:7" x14ac:dyDescent="0.25">
      <c r="A49" s="25" t="s">
        <v>27</v>
      </c>
      <c r="B49" s="24">
        <v>15600000</v>
      </c>
      <c r="C49" s="24">
        <v>1546497</v>
      </c>
      <c r="D49" s="24">
        <v>17146497</v>
      </c>
      <c r="E49" s="24">
        <v>2992259.61</v>
      </c>
      <c r="F49" s="24">
        <v>2992259.61</v>
      </c>
      <c r="G49" s="24">
        <f t="shared" si="1"/>
        <v>14154237.390000001</v>
      </c>
    </row>
    <row r="50" spans="1:7" ht="30" x14ac:dyDescent="0.25">
      <c r="A50" s="25" t="s">
        <v>29</v>
      </c>
      <c r="B50" s="24">
        <v>12500000</v>
      </c>
      <c r="C50" s="24">
        <v>15371344.880000001</v>
      </c>
      <c r="D50" s="24">
        <v>27871344.879999999</v>
      </c>
      <c r="E50" s="24">
        <v>25484743.789999999</v>
      </c>
      <c r="F50" s="24">
        <v>25484743.789999999</v>
      </c>
      <c r="G50" s="24">
        <f t="shared" si="1"/>
        <v>2386601.09</v>
      </c>
    </row>
    <row r="51" spans="1:7" ht="30" x14ac:dyDescent="0.25">
      <c r="A51" s="25" t="s">
        <v>30</v>
      </c>
      <c r="B51" s="24">
        <v>349575000</v>
      </c>
      <c r="C51" s="24">
        <v>13566477.119999999</v>
      </c>
      <c r="D51" s="24">
        <v>363141477.12</v>
      </c>
      <c r="E51" s="24">
        <v>176378450.68000001</v>
      </c>
      <c r="F51" s="24">
        <v>158151487.03</v>
      </c>
      <c r="G51" s="24">
        <f t="shared" si="1"/>
        <v>186763026.44</v>
      </c>
    </row>
    <row r="52" spans="1:7" x14ac:dyDescent="0.25">
      <c r="A52" s="23" t="s">
        <v>33</v>
      </c>
      <c r="B52" s="24">
        <v>64957467</v>
      </c>
      <c r="C52" s="24">
        <v>30264632.100000001</v>
      </c>
      <c r="D52" s="24">
        <v>95222099.099999994</v>
      </c>
      <c r="E52" s="24">
        <v>22365280.5</v>
      </c>
      <c r="F52" s="24">
        <v>22365280.5</v>
      </c>
      <c r="G52" s="24">
        <f t="shared" si="1"/>
        <v>72856818.599999994</v>
      </c>
    </row>
    <row r="53" spans="1:7" x14ac:dyDescent="0.25">
      <c r="A53" s="23" t="s">
        <v>34</v>
      </c>
      <c r="B53" s="24">
        <v>16000000</v>
      </c>
      <c r="C53" s="24">
        <v>6990156</v>
      </c>
      <c r="D53" s="24">
        <v>22990156</v>
      </c>
      <c r="E53" s="24">
        <v>22918068.960000001</v>
      </c>
      <c r="F53" s="24">
        <v>22918068.960000001</v>
      </c>
      <c r="G53" s="24">
        <f t="shared" si="1"/>
        <v>72087.039999999106</v>
      </c>
    </row>
    <row r="54" spans="1:7" x14ac:dyDescent="0.25">
      <c r="A54" s="23" t="s">
        <v>36</v>
      </c>
      <c r="B54" s="24">
        <v>34751684</v>
      </c>
      <c r="C54" s="24">
        <v>14316088.810000001</v>
      </c>
      <c r="D54" s="24">
        <v>49067772.810000002</v>
      </c>
      <c r="E54" s="24">
        <v>13068790.5</v>
      </c>
      <c r="F54" s="24">
        <v>13068790.5</v>
      </c>
      <c r="G54" s="24">
        <f t="shared" si="1"/>
        <v>35998982.310000002</v>
      </c>
    </row>
    <row r="55" spans="1:7" x14ac:dyDescent="0.25">
      <c r="A55" s="23" t="s">
        <v>39</v>
      </c>
      <c r="B55" s="24">
        <v>0</v>
      </c>
      <c r="C55" s="24">
        <v>1191316.3999999999</v>
      </c>
      <c r="D55" s="24">
        <v>1191316.3999999999</v>
      </c>
      <c r="E55" s="24">
        <v>1191316.3999999999</v>
      </c>
      <c r="F55" s="24">
        <v>1191316.3999999999</v>
      </c>
      <c r="G55" s="24">
        <f t="shared" si="1"/>
        <v>0</v>
      </c>
    </row>
    <row r="56" spans="1:7" x14ac:dyDescent="0.25">
      <c r="A56" s="23" t="s">
        <v>40</v>
      </c>
      <c r="B56" s="24">
        <v>0</v>
      </c>
      <c r="C56" s="24">
        <v>19192393.149999999</v>
      </c>
      <c r="D56" s="24">
        <v>19192393.149999999</v>
      </c>
      <c r="E56" s="24">
        <v>3192393.15</v>
      </c>
      <c r="F56" s="24">
        <v>3192393.15</v>
      </c>
      <c r="G56" s="24">
        <f t="shared" si="1"/>
        <v>15999999.999999998</v>
      </c>
    </row>
    <row r="57" spans="1:7" x14ac:dyDescent="0.25">
      <c r="A57" s="23" t="s">
        <v>42</v>
      </c>
      <c r="B57" s="24">
        <v>3546201888</v>
      </c>
      <c r="C57" s="24">
        <v>720758240.13999999</v>
      </c>
      <c r="D57" s="24">
        <v>4266960128.1399999</v>
      </c>
      <c r="E57" s="24">
        <v>2129045593.49</v>
      </c>
      <c r="F57" s="24">
        <v>2117678067.0899999</v>
      </c>
      <c r="G57" s="24">
        <f t="shared" si="1"/>
        <v>2137914534.6499999</v>
      </c>
    </row>
    <row r="58" spans="1:7" x14ac:dyDescent="0.25">
      <c r="A58" s="23" t="s">
        <v>43</v>
      </c>
      <c r="B58" s="24">
        <v>0</v>
      </c>
      <c r="C58" s="24">
        <v>25637378</v>
      </c>
      <c r="D58" s="24">
        <v>25637378</v>
      </c>
      <c r="E58" s="24">
        <v>15215026.050000001</v>
      </c>
      <c r="F58" s="24">
        <v>15215026.050000001</v>
      </c>
      <c r="G58" s="24">
        <f t="shared" si="1"/>
        <v>10422351.949999999</v>
      </c>
    </row>
    <row r="59" spans="1:7" x14ac:dyDescent="0.25">
      <c r="A59" s="23" t="s">
        <v>44</v>
      </c>
      <c r="B59" s="24">
        <v>1538636513</v>
      </c>
      <c r="C59" s="24">
        <v>95856499.599999994</v>
      </c>
      <c r="D59" s="24">
        <v>1634493012.5999999</v>
      </c>
      <c r="E59" s="24">
        <v>882669905.02999997</v>
      </c>
      <c r="F59" s="24">
        <v>880064005.87</v>
      </c>
      <c r="G59" s="24">
        <f t="shared" si="1"/>
        <v>751823107.56999993</v>
      </c>
    </row>
    <row r="60" spans="1:7" x14ac:dyDescent="0.25">
      <c r="A60" s="26" t="s">
        <v>45</v>
      </c>
      <c r="B60" s="30"/>
      <c r="C60" s="30"/>
      <c r="D60" s="30"/>
      <c r="E60" s="30"/>
      <c r="F60" s="30"/>
      <c r="G60" s="30"/>
    </row>
    <row r="61" spans="1:7" x14ac:dyDescent="0.25">
      <c r="A61" s="28" t="s">
        <v>47</v>
      </c>
      <c r="B61" s="29">
        <f>GASTO_NE_T1+vcvcbvcbcvb</f>
        <v>21454315101</v>
      </c>
      <c r="C61" s="29">
        <f>cvbvcbcbvbc+cvbcbvbcvbvc</f>
        <v>2020657278.7499995</v>
      </c>
      <c r="D61" s="29">
        <f>vcbvbcbdfgfdg+GASTO_E_T3</f>
        <v>23474972379.75</v>
      </c>
      <c r="E61" s="29">
        <f>GASTO_NE_T4+GASTO_E_T4</f>
        <v>11474543728.860001</v>
      </c>
      <c r="F61" s="29">
        <f>GASTO_NE_T5+GASTO_E_T5</f>
        <v>11349176288.389999</v>
      </c>
      <c r="G61" s="29">
        <f>GASTO_NE_T6+GASTO_E_T6</f>
        <v>12000428650.889999</v>
      </c>
    </row>
    <row r="62" spans="1:7" x14ac:dyDescent="0.25">
      <c r="A62" s="31"/>
      <c r="B62" s="32"/>
      <c r="C62" s="32"/>
      <c r="D62" s="32"/>
      <c r="E62" s="32"/>
      <c r="F62" s="32"/>
      <c r="G62" s="32"/>
    </row>
    <row r="63" spans="1:7" hidden="1" x14ac:dyDescent="0.25">
      <c r="A63"/>
      <c r="B63"/>
      <c r="C63"/>
      <c r="D63"/>
      <c r="E63"/>
      <c r="F63"/>
      <c r="G63"/>
    </row>
    <row r="64" spans="1:7" hidden="1" x14ac:dyDescent="0.25">
      <c r="A64"/>
      <c r="B64"/>
      <c r="C64"/>
      <c r="D64"/>
      <c r="E64"/>
      <c r="F64"/>
      <c r="G64"/>
    </row>
    <row r="65" spans="1:7" hidden="1" x14ac:dyDescent="0.25">
      <c r="A65"/>
      <c r="B65"/>
      <c r="C65"/>
      <c r="D65"/>
      <c r="E65"/>
      <c r="F65"/>
      <c r="G65"/>
    </row>
    <row r="66" spans="1:7" hidden="1" x14ac:dyDescent="0.25">
      <c r="A66"/>
      <c r="B66"/>
      <c r="C66"/>
      <c r="D66"/>
      <c r="E66"/>
      <c r="F66"/>
      <c r="G66"/>
    </row>
    <row r="67" spans="1:7" hidden="1" x14ac:dyDescent="0.25">
      <c r="A67"/>
      <c r="B67"/>
      <c r="C67"/>
      <c r="D67"/>
      <c r="E67"/>
      <c r="F67"/>
      <c r="G67"/>
    </row>
    <row r="68" spans="1:7" hidden="1" x14ac:dyDescent="0.25">
      <c r="A68"/>
      <c r="B68"/>
      <c r="C68"/>
      <c r="D68"/>
      <c r="E68"/>
      <c r="F68"/>
      <c r="G68"/>
    </row>
    <row r="69" spans="1:7" hidden="1" x14ac:dyDescent="0.25">
      <c r="A69"/>
      <c r="B69"/>
      <c r="C69"/>
      <c r="D69"/>
      <c r="E69"/>
      <c r="F69"/>
      <c r="G69"/>
    </row>
    <row r="70" spans="1:7" hidden="1" x14ac:dyDescent="0.25">
      <c r="A70"/>
      <c r="B70"/>
      <c r="C70"/>
      <c r="D70"/>
      <c r="E70"/>
      <c r="F70"/>
      <c r="G70"/>
    </row>
    <row r="71" spans="1:7" hidden="1" x14ac:dyDescent="0.25">
      <c r="A71"/>
      <c r="B71"/>
      <c r="C71"/>
      <c r="D71"/>
      <c r="E71"/>
      <c r="F71"/>
      <c r="G71"/>
    </row>
    <row r="72" spans="1:7" hidden="1" x14ac:dyDescent="0.25">
      <c r="A72"/>
      <c r="B72"/>
      <c r="C72"/>
      <c r="D72"/>
      <c r="E72"/>
      <c r="F72"/>
      <c r="G72"/>
    </row>
    <row r="73" spans="1:7" hidden="1" x14ac:dyDescent="0.25">
      <c r="A73"/>
      <c r="B73"/>
      <c r="C73"/>
      <c r="D73"/>
      <c r="E73"/>
      <c r="F73"/>
      <c r="G73"/>
    </row>
    <row r="74" spans="1:7" hidden="1" x14ac:dyDescent="0.25">
      <c r="A74"/>
      <c r="B74"/>
      <c r="C74"/>
      <c r="D74"/>
      <c r="E74"/>
      <c r="F74"/>
      <c r="G74"/>
    </row>
    <row r="75" spans="1:7" hidden="1" x14ac:dyDescent="0.25">
      <c r="A75"/>
      <c r="B75"/>
      <c r="C75"/>
      <c r="D75"/>
      <c r="E75"/>
      <c r="F75"/>
      <c r="G75"/>
    </row>
    <row r="76" spans="1:7" hidden="1" x14ac:dyDescent="0.25">
      <c r="A76"/>
      <c r="B76"/>
      <c r="C76"/>
      <c r="D76"/>
      <c r="E76"/>
      <c r="F76"/>
      <c r="G76"/>
    </row>
    <row r="77" spans="1:7" hidden="1" x14ac:dyDescent="0.25">
      <c r="A77"/>
      <c r="B77"/>
      <c r="C77"/>
      <c r="D77"/>
      <c r="E77"/>
      <c r="F77"/>
      <c r="G77"/>
    </row>
    <row r="78" spans="1:7" x14ac:dyDescent="0.25"/>
    <row r="80" spans="1:7" x14ac:dyDescent="0.25"/>
    <row r="81" x14ac:dyDescent="0.25"/>
    <row r="82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1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2022-03-31T16:19:54Z</dcterms:created>
  <dcterms:modified xsi:type="dcterms:W3CDTF">2022-03-31T16:20:17Z</dcterms:modified>
</cp:coreProperties>
</file>