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/>
  <c r="F137" i="1"/>
  <c r="E137" i="1"/>
  <c r="D137" i="1"/>
  <c r="C137" i="1"/>
  <c r="B137" i="1"/>
  <c r="G136" i="1"/>
  <c r="G135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 s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D93" i="1"/>
  <c r="C93" i="1"/>
  <c r="B93" i="1"/>
  <c r="G92" i="1"/>
  <c r="G91" i="1"/>
  <c r="G90" i="1"/>
  <c r="G89" i="1"/>
  <c r="G88" i="1"/>
  <c r="G87" i="1"/>
  <c r="G86" i="1"/>
  <c r="G85" i="1" s="1"/>
  <c r="F85" i="1"/>
  <c r="E85" i="1"/>
  <c r="E84" i="1" s="1"/>
  <c r="D85" i="1"/>
  <c r="D84" i="1" s="1"/>
  <c r="C85" i="1"/>
  <c r="B85" i="1"/>
  <c r="F84" i="1"/>
  <c r="C84" i="1"/>
  <c r="B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9" i="1"/>
  <c r="G58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F18" i="1"/>
  <c r="E18" i="1"/>
  <c r="D18" i="1"/>
  <c r="C18" i="1"/>
  <c r="B18" i="1"/>
  <c r="G17" i="1"/>
  <c r="G16" i="1"/>
  <c r="G15" i="1"/>
  <c r="G14" i="1"/>
  <c r="G13" i="1"/>
  <c r="G12" i="1"/>
  <c r="G11" i="1"/>
  <c r="G10" i="1" s="1"/>
  <c r="G9" i="1" s="1"/>
  <c r="F10" i="1"/>
  <c r="E10" i="1"/>
  <c r="D10" i="1"/>
  <c r="D9" i="1" s="1"/>
  <c r="D159" i="1" s="1"/>
  <c r="C10" i="1"/>
  <c r="C9" i="1" s="1"/>
  <c r="C159" i="1" s="1"/>
  <c r="B10" i="1"/>
  <c r="F9" i="1"/>
  <c r="F159" i="1" s="1"/>
  <c r="E9" i="1"/>
  <c r="E159" i="1" s="1"/>
  <c r="B9" i="1"/>
  <c r="B159" i="1" s="1"/>
  <c r="G84" i="1" l="1"/>
  <c r="G159" i="1" s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<sst xmlns="http://schemas.openxmlformats.org/spreadsheetml/2006/main" count="163" uniqueCount="90">
  <si>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</si>
  <si>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</si>
  <si>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</si>
  <si>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</si>
  <si>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30 de junio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</si>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</sst>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1" fillId="3" borderId="2" xfId="1" applyNumberFormat="1" applyFont="1" applyFill="1" applyBorder="1" applyAlignment="1" applyProtection="1">
      <alignment horizontal="right" vertical="center"/>
      <protection locked="0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5" xfId="0" applyFill="1" applyBorder="1" applyAlignment="1">
      <alignment horizontal="left" vertical="center" indent="9"/>
    </xf>
    <xf numFmtId="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0" fontId="0" fillId="0" borderId="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jun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1116292203.3899996</v>
          </cell>
          <cell r="D9">
            <v>11713493807.389999</v>
          </cell>
          <cell r="E9">
            <v>6019004040.04</v>
          </cell>
          <cell r="F9">
            <v>5925836988.7799997</v>
          </cell>
          <cell r="G9">
            <v>5694489767.3499994</v>
          </cell>
        </row>
        <row r="41">
          <cell r="B41">
            <v>10857113497</v>
          </cell>
          <cell r="C41">
            <v>904365075.36000001</v>
          </cell>
          <cell r="D41">
            <v>11761478572.360001</v>
          </cell>
          <cell r="E41">
            <v>5455539688.8200006</v>
          </cell>
          <cell r="F41">
            <v>5423339299.6100006</v>
          </cell>
          <cell r="G41">
            <v>6305938883.539999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0"/>
  <sheetViews>
    <sheetView tabSelected="1" workbookViewId="0">
      <selection activeCell="B76" sqref="B76"/>
    </sheetView>
  </sheetViews>
  <sheetFormatPr baseColWidth="10" defaultColWidth="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SUM(B10,B18,B28,B38,B48,B58,B62,B71,B75)</f>
        <v>10597201604</v>
      </c>
      <c r="C9" s="13">
        <f t="shared" si="0"/>
        <v>1116292203.3899999</v>
      </c>
      <c r="D9" s="13">
        <f t="shared" si="0"/>
        <v>11713493807.389997</v>
      </c>
      <c r="E9" s="13">
        <f t="shared" si="0"/>
        <v>6019004040.04</v>
      </c>
      <c r="F9" s="13">
        <f t="shared" si="0"/>
        <v>5925836988.7800007</v>
      </c>
      <c r="G9" s="13">
        <f t="shared" si="0"/>
        <v>5694489767.3499994</v>
      </c>
    </row>
    <row r="10" spans="1:7" x14ac:dyDescent="0.25">
      <c r="A10" s="14" t="s">
        <v>15</v>
      </c>
      <c r="B10" s="15">
        <f t="shared" ref="B10:G10" si="1">SUM(B11:B17)</f>
        <v>2369572945</v>
      </c>
      <c r="C10" s="15">
        <f t="shared" si="1"/>
        <v>18287468.799999997</v>
      </c>
      <c r="D10" s="15">
        <f t="shared" si="1"/>
        <v>2387860413.7999997</v>
      </c>
      <c r="E10" s="15">
        <f t="shared" si="1"/>
        <v>1047653730.5599999</v>
      </c>
      <c r="F10" s="15">
        <f t="shared" si="1"/>
        <v>1047653730.5599999</v>
      </c>
      <c r="G10" s="15">
        <f t="shared" si="1"/>
        <v>1340206683.24</v>
      </c>
    </row>
    <row r="11" spans="1:7" x14ac:dyDescent="0.25">
      <c r="A11" s="16" t="s">
        <v>16</v>
      </c>
      <c r="B11" s="15">
        <v>1164646111</v>
      </c>
      <c r="C11" s="15">
        <v>-7341705.3300000001</v>
      </c>
      <c r="D11" s="15">
        <v>1157304405.6700001</v>
      </c>
      <c r="E11" s="15">
        <v>573646479.75</v>
      </c>
      <c r="F11" s="15">
        <v>573646479.75</v>
      </c>
      <c r="G11" s="15">
        <f t="shared" ref="G11:G17" si="2">D11-E11</f>
        <v>583657925.92000008</v>
      </c>
    </row>
    <row r="12" spans="1:7" x14ac:dyDescent="0.25">
      <c r="A12" s="16" t="s">
        <v>17</v>
      </c>
      <c r="B12" s="15">
        <v>65428112</v>
      </c>
      <c r="C12" s="15">
        <v>4970502.24</v>
      </c>
      <c r="D12" s="15">
        <v>70398614.239999995</v>
      </c>
      <c r="E12" s="15">
        <v>27093800.010000002</v>
      </c>
      <c r="F12" s="15">
        <v>27093800.010000002</v>
      </c>
      <c r="G12" s="15">
        <f t="shared" si="2"/>
        <v>43304814.229999989</v>
      </c>
    </row>
    <row r="13" spans="1:7" x14ac:dyDescent="0.25">
      <c r="A13" s="16" t="s">
        <v>18</v>
      </c>
      <c r="B13" s="15">
        <v>585442185</v>
      </c>
      <c r="C13" s="15">
        <v>12391250.17</v>
      </c>
      <c r="D13" s="15">
        <v>597833435.16999996</v>
      </c>
      <c r="E13" s="15">
        <v>205132427.69999999</v>
      </c>
      <c r="F13" s="15">
        <v>205132427.69999999</v>
      </c>
      <c r="G13" s="15">
        <f t="shared" si="2"/>
        <v>392701007.46999997</v>
      </c>
    </row>
    <row r="14" spans="1:7" x14ac:dyDescent="0.25">
      <c r="A14" s="16" t="s">
        <v>19</v>
      </c>
      <c r="B14" s="15">
        <v>548716061</v>
      </c>
      <c r="C14" s="15">
        <v>-55116.57</v>
      </c>
      <c r="D14" s="15">
        <v>548660944.42999995</v>
      </c>
      <c r="E14" s="15">
        <v>232958484.81</v>
      </c>
      <c r="F14" s="15">
        <v>232958484.81</v>
      </c>
      <c r="G14" s="15">
        <f t="shared" si="2"/>
        <v>315702459.61999995</v>
      </c>
    </row>
    <row r="15" spans="1:7" x14ac:dyDescent="0.25">
      <c r="A15" s="16" t="s">
        <v>20</v>
      </c>
      <c r="B15" s="15">
        <v>0</v>
      </c>
      <c r="C15" s="15">
        <v>8822538.2899999991</v>
      </c>
      <c r="D15" s="15">
        <v>8822538.2899999991</v>
      </c>
      <c r="E15" s="15">
        <v>8822538.2899999991</v>
      </c>
      <c r="F15" s="15">
        <v>8822538.2899999991</v>
      </c>
      <c r="G15" s="15">
        <f t="shared" si="2"/>
        <v>0</v>
      </c>
    </row>
    <row r="16" spans="1:7" x14ac:dyDescent="0.25">
      <c r="A16" s="16" t="s">
        <v>21</v>
      </c>
      <c r="B16" s="15">
        <v>5340476</v>
      </c>
      <c r="C16" s="15">
        <v>-500000</v>
      </c>
      <c r="D16" s="15">
        <v>4840476</v>
      </c>
      <c r="E16" s="15">
        <v>0</v>
      </c>
      <c r="F16" s="15">
        <v>0</v>
      </c>
      <c r="G16" s="15">
        <f t="shared" si="2"/>
        <v>4840476</v>
      </c>
    </row>
    <row r="17" spans="1:7" x14ac:dyDescent="0.25">
      <c r="A17" s="16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345701292</v>
      </c>
      <c r="C18" s="15">
        <f t="shared" si="3"/>
        <v>64858187.909999996</v>
      </c>
      <c r="D18" s="15">
        <f t="shared" si="3"/>
        <v>410559479.90999997</v>
      </c>
      <c r="E18" s="15">
        <f t="shared" si="3"/>
        <v>206470607.66000003</v>
      </c>
      <c r="F18" s="15">
        <f t="shared" si="3"/>
        <v>206432183.66000003</v>
      </c>
      <c r="G18" s="15">
        <f t="shared" si="3"/>
        <v>204088872.25</v>
      </c>
    </row>
    <row r="19" spans="1:7" x14ac:dyDescent="0.25">
      <c r="A19" s="16" t="s">
        <v>24</v>
      </c>
      <c r="B19" s="15">
        <v>81028542</v>
      </c>
      <c r="C19" s="15">
        <v>36087210.159999996</v>
      </c>
      <c r="D19" s="15">
        <v>117115752.16</v>
      </c>
      <c r="E19" s="15">
        <v>60593821.170000002</v>
      </c>
      <c r="F19" s="15">
        <v>60590161.539999999</v>
      </c>
      <c r="G19" s="15">
        <f>D19-E19</f>
        <v>56521930.989999995</v>
      </c>
    </row>
    <row r="20" spans="1:7" x14ac:dyDescent="0.25">
      <c r="A20" s="16" t="s">
        <v>25</v>
      </c>
      <c r="B20" s="15">
        <v>48216811</v>
      </c>
      <c r="C20" s="15">
        <v>5161715.99</v>
      </c>
      <c r="D20" s="15">
        <v>53378526.990000002</v>
      </c>
      <c r="E20" s="15">
        <v>26088867.98</v>
      </c>
      <c r="F20" s="15">
        <v>26068672.460000001</v>
      </c>
      <c r="G20" s="15">
        <f t="shared" ref="G20:G27" si="4">D20-E20</f>
        <v>27289659.010000002</v>
      </c>
    </row>
    <row r="21" spans="1:7" x14ac:dyDescent="0.25">
      <c r="A21" s="16" t="s">
        <v>26</v>
      </c>
      <c r="B21" s="15">
        <v>744019</v>
      </c>
      <c r="C21" s="15">
        <v>-742019</v>
      </c>
      <c r="D21" s="15">
        <v>2000</v>
      </c>
      <c r="E21" s="15">
        <v>0</v>
      </c>
      <c r="F21" s="15">
        <v>0</v>
      </c>
      <c r="G21" s="15">
        <f t="shared" si="4"/>
        <v>2000</v>
      </c>
    </row>
    <row r="22" spans="1:7" x14ac:dyDescent="0.25">
      <c r="A22" s="16" t="s">
        <v>27</v>
      </c>
      <c r="B22" s="15">
        <v>5667811</v>
      </c>
      <c r="C22" s="15">
        <v>6542749.6299999999</v>
      </c>
      <c r="D22" s="15">
        <v>12210560.630000001</v>
      </c>
      <c r="E22" s="15">
        <v>9040681.3800000008</v>
      </c>
      <c r="F22" s="15">
        <v>9039890.8100000005</v>
      </c>
      <c r="G22" s="15">
        <f t="shared" si="4"/>
        <v>3169879.25</v>
      </c>
    </row>
    <row r="23" spans="1:7" x14ac:dyDescent="0.25">
      <c r="A23" s="16" t="s">
        <v>28</v>
      </c>
      <c r="B23" s="15">
        <v>47590235</v>
      </c>
      <c r="C23" s="15">
        <v>13753668.07</v>
      </c>
      <c r="D23" s="15">
        <v>61343903.07</v>
      </c>
      <c r="E23" s="15">
        <v>36170373.740000002</v>
      </c>
      <c r="F23" s="15">
        <v>36163530.969999999</v>
      </c>
      <c r="G23" s="15">
        <f t="shared" si="4"/>
        <v>25173529.329999998</v>
      </c>
    </row>
    <row r="24" spans="1:7" x14ac:dyDescent="0.25">
      <c r="A24" s="16" t="s">
        <v>29</v>
      </c>
      <c r="B24" s="15">
        <v>140253990</v>
      </c>
      <c r="C24" s="15">
        <v>1780778.93</v>
      </c>
      <c r="D24" s="15">
        <v>142034768.93000001</v>
      </c>
      <c r="E24" s="15">
        <v>61707902.170000002</v>
      </c>
      <c r="F24" s="15">
        <v>61706890.700000003</v>
      </c>
      <c r="G24" s="15">
        <f t="shared" si="4"/>
        <v>80326866.760000005</v>
      </c>
    </row>
    <row r="25" spans="1:7" x14ac:dyDescent="0.25">
      <c r="A25" s="16" t="s">
        <v>30</v>
      </c>
      <c r="B25" s="15">
        <v>4421289</v>
      </c>
      <c r="C25" s="15">
        <v>-11101.63</v>
      </c>
      <c r="D25" s="15">
        <v>4410187.37</v>
      </c>
      <c r="E25" s="15">
        <v>2677555.58</v>
      </c>
      <c r="F25" s="15">
        <v>2677555.58</v>
      </c>
      <c r="G25" s="15">
        <f t="shared" si="4"/>
        <v>1732631.79</v>
      </c>
    </row>
    <row r="26" spans="1:7" x14ac:dyDescent="0.25">
      <c r="A26" s="16" t="s">
        <v>31</v>
      </c>
      <c r="B26" s="15">
        <v>332690</v>
      </c>
      <c r="C26" s="15">
        <v>244129.18</v>
      </c>
      <c r="D26" s="15">
        <v>576819.18000000005</v>
      </c>
      <c r="E26" s="15">
        <v>276629.18</v>
      </c>
      <c r="F26" s="15">
        <v>276629.18</v>
      </c>
      <c r="G26" s="15">
        <f t="shared" si="4"/>
        <v>300190.00000000006</v>
      </c>
    </row>
    <row r="27" spans="1:7" x14ac:dyDescent="0.25">
      <c r="A27" s="16" t="s">
        <v>32</v>
      </c>
      <c r="B27" s="15">
        <v>17445905</v>
      </c>
      <c r="C27" s="15">
        <v>2041056.58</v>
      </c>
      <c r="D27" s="15">
        <v>19486961.579999998</v>
      </c>
      <c r="E27" s="15">
        <v>9914776.4600000009</v>
      </c>
      <c r="F27" s="15">
        <v>9908852.4199999999</v>
      </c>
      <c r="G27" s="15">
        <f t="shared" si="4"/>
        <v>9572185.1199999973</v>
      </c>
    </row>
    <row r="28" spans="1:7" x14ac:dyDescent="0.25">
      <c r="A28" s="14" t="s">
        <v>33</v>
      </c>
      <c r="B28" s="15">
        <f t="shared" ref="B28:G28" si="5">SUM(B29:B37)</f>
        <v>929174333</v>
      </c>
      <c r="C28" s="15">
        <f t="shared" si="5"/>
        <v>76365912.299999997</v>
      </c>
      <c r="D28" s="15">
        <f t="shared" si="5"/>
        <v>1005540245.3</v>
      </c>
      <c r="E28" s="15">
        <f t="shared" si="5"/>
        <v>523418882.19999999</v>
      </c>
      <c r="F28" s="15">
        <f t="shared" si="5"/>
        <v>517150587.38999999</v>
      </c>
      <c r="G28" s="15">
        <f t="shared" si="5"/>
        <v>482121363.10000002</v>
      </c>
    </row>
    <row r="29" spans="1:7" x14ac:dyDescent="0.25">
      <c r="A29" s="16" t="s">
        <v>34</v>
      </c>
      <c r="B29" s="15">
        <v>67400713</v>
      </c>
      <c r="C29" s="15">
        <v>-1374262.83</v>
      </c>
      <c r="D29" s="15">
        <v>66026450.170000002</v>
      </c>
      <c r="E29" s="15">
        <v>28412080.25</v>
      </c>
      <c r="F29" s="15">
        <v>28406201.140000001</v>
      </c>
      <c r="G29" s="15">
        <f>D29-E29</f>
        <v>37614369.920000002</v>
      </c>
    </row>
    <row r="30" spans="1:7" x14ac:dyDescent="0.25">
      <c r="A30" s="16" t="s">
        <v>35</v>
      </c>
      <c r="B30" s="15">
        <v>121707962</v>
      </c>
      <c r="C30" s="15">
        <v>14220412.359999999</v>
      </c>
      <c r="D30" s="15">
        <v>135928374.36000001</v>
      </c>
      <c r="E30" s="15">
        <v>62846389.719999999</v>
      </c>
      <c r="F30" s="15">
        <v>62816925.719999999</v>
      </c>
      <c r="G30" s="15">
        <f t="shared" ref="G30:G37" si="6">D30-E30</f>
        <v>73081984.640000015</v>
      </c>
    </row>
    <row r="31" spans="1:7" x14ac:dyDescent="0.25">
      <c r="A31" s="16" t="s">
        <v>36</v>
      </c>
      <c r="B31" s="15">
        <v>153317891</v>
      </c>
      <c r="C31" s="15">
        <v>40061091.560000002</v>
      </c>
      <c r="D31" s="15">
        <v>193378982.56</v>
      </c>
      <c r="E31" s="15">
        <v>128974236.13</v>
      </c>
      <c r="F31" s="15">
        <v>128691097.15000001</v>
      </c>
      <c r="G31" s="15">
        <f t="shared" si="6"/>
        <v>64404746.430000007</v>
      </c>
    </row>
    <row r="32" spans="1:7" x14ac:dyDescent="0.25">
      <c r="A32" s="16" t="s">
        <v>37</v>
      </c>
      <c r="B32" s="15">
        <v>39997947</v>
      </c>
      <c r="C32" s="15">
        <v>-2094612.07</v>
      </c>
      <c r="D32" s="15">
        <v>37903334.93</v>
      </c>
      <c r="E32" s="15">
        <v>22869623.510000002</v>
      </c>
      <c r="F32" s="15">
        <v>22869623.510000002</v>
      </c>
      <c r="G32" s="15">
        <f t="shared" si="6"/>
        <v>15033711.419999998</v>
      </c>
    </row>
    <row r="33" spans="1:7" x14ac:dyDescent="0.25">
      <c r="A33" s="16" t="s">
        <v>38</v>
      </c>
      <c r="B33" s="15">
        <v>137694850</v>
      </c>
      <c r="C33" s="15">
        <v>10230232.34</v>
      </c>
      <c r="D33" s="15">
        <v>147925082.34</v>
      </c>
      <c r="E33" s="15">
        <v>63085095.07</v>
      </c>
      <c r="F33" s="15">
        <v>63049588.670000002</v>
      </c>
      <c r="G33" s="15">
        <f t="shared" si="6"/>
        <v>84839987.270000011</v>
      </c>
    </row>
    <row r="34" spans="1:7" x14ac:dyDescent="0.25">
      <c r="A34" s="16" t="s">
        <v>39</v>
      </c>
      <c r="B34" s="15">
        <v>180053830</v>
      </c>
      <c r="C34" s="15">
        <v>61051282.789999999</v>
      </c>
      <c r="D34" s="15">
        <v>241105112.78999999</v>
      </c>
      <c r="E34" s="15">
        <v>143556098.06999999</v>
      </c>
      <c r="F34" s="15">
        <v>143555493.71000001</v>
      </c>
      <c r="G34" s="15">
        <f t="shared" si="6"/>
        <v>97549014.719999999</v>
      </c>
    </row>
    <row r="35" spans="1:7" x14ac:dyDescent="0.25">
      <c r="A35" s="16" t="s">
        <v>40</v>
      </c>
      <c r="B35" s="15">
        <v>16848313</v>
      </c>
      <c r="C35" s="15">
        <v>-3230704.64</v>
      </c>
      <c r="D35" s="15">
        <v>13617608.359999999</v>
      </c>
      <c r="E35" s="15">
        <v>4312579.3600000003</v>
      </c>
      <c r="F35" s="15">
        <v>3907055.36</v>
      </c>
      <c r="G35" s="15">
        <f t="shared" si="6"/>
        <v>9305029</v>
      </c>
    </row>
    <row r="36" spans="1:7" x14ac:dyDescent="0.25">
      <c r="A36" s="16" t="s">
        <v>41</v>
      </c>
      <c r="B36" s="15">
        <v>75590344</v>
      </c>
      <c r="C36" s="15">
        <v>-19973617.07</v>
      </c>
      <c r="D36" s="15">
        <v>55616726.93</v>
      </c>
      <c r="E36" s="15">
        <v>19194355.699999999</v>
      </c>
      <c r="F36" s="15">
        <v>19192192.329999998</v>
      </c>
      <c r="G36" s="15">
        <f t="shared" si="6"/>
        <v>36422371.230000004</v>
      </c>
    </row>
    <row r="37" spans="1:7" x14ac:dyDescent="0.25">
      <c r="A37" s="16" t="s">
        <v>42</v>
      </c>
      <c r="B37" s="15">
        <v>136562483</v>
      </c>
      <c r="C37" s="15">
        <v>-22523910.140000001</v>
      </c>
      <c r="D37" s="15">
        <v>114038572.86</v>
      </c>
      <c r="E37" s="15">
        <v>50168424.390000001</v>
      </c>
      <c r="F37" s="15">
        <v>44662409.799999997</v>
      </c>
      <c r="G37" s="15">
        <f t="shared" si="6"/>
        <v>63870148.469999999</v>
      </c>
    </row>
    <row r="38" spans="1:7" x14ac:dyDescent="0.25">
      <c r="A38" s="14" t="s">
        <v>43</v>
      </c>
      <c r="B38" s="15">
        <f t="shared" ref="B38:G38" si="7">SUM(B39:B47)</f>
        <v>3807854993</v>
      </c>
      <c r="C38" s="15">
        <f t="shared" si="7"/>
        <v>321418691.87</v>
      </c>
      <c r="D38" s="15">
        <f t="shared" si="7"/>
        <v>4129273684.8699999</v>
      </c>
      <c r="E38" s="15">
        <f t="shared" si="7"/>
        <v>2246192899.5</v>
      </c>
      <c r="F38" s="15">
        <f t="shared" si="7"/>
        <v>2167763200.4000001</v>
      </c>
      <c r="G38" s="15">
        <f t="shared" si="7"/>
        <v>1883080785.3699994</v>
      </c>
    </row>
    <row r="39" spans="1:7" x14ac:dyDescent="0.25">
      <c r="A39" s="16" t="s">
        <v>44</v>
      </c>
      <c r="B39" s="15">
        <v>996368321</v>
      </c>
      <c r="C39" s="15">
        <v>43776750.119999997</v>
      </c>
      <c r="D39" s="15">
        <v>1040145071.12</v>
      </c>
      <c r="E39" s="15">
        <v>612902474.01999998</v>
      </c>
      <c r="F39" s="15">
        <v>611643192.01999998</v>
      </c>
      <c r="G39" s="15">
        <f>D39-E39</f>
        <v>427242597.10000002</v>
      </c>
    </row>
    <row r="40" spans="1:7" x14ac:dyDescent="0.25">
      <c r="A40" s="16" t="s">
        <v>45</v>
      </c>
      <c r="B40" s="15">
        <v>2384543870</v>
      </c>
      <c r="C40" s="15">
        <v>146414265.44999999</v>
      </c>
      <c r="D40" s="15">
        <v>2530958135.4499998</v>
      </c>
      <c r="E40" s="15">
        <v>1303568930.1300001</v>
      </c>
      <c r="F40" s="15">
        <v>1236528933.72</v>
      </c>
      <c r="G40" s="15">
        <f t="shared" ref="G40:G47" si="8">D40-E40</f>
        <v>1227389205.3199997</v>
      </c>
    </row>
    <row r="41" spans="1:7" x14ac:dyDescent="0.25">
      <c r="A41" s="16" t="s">
        <v>46</v>
      </c>
      <c r="B41" s="15">
        <v>60000000</v>
      </c>
      <c r="C41" s="15">
        <v>12910021</v>
      </c>
      <c r="D41" s="15">
        <v>72910021</v>
      </c>
      <c r="E41" s="15">
        <v>16140018.67</v>
      </c>
      <c r="F41" s="15">
        <v>16140018.67</v>
      </c>
      <c r="G41" s="15">
        <f t="shared" si="8"/>
        <v>56770002.329999998</v>
      </c>
    </row>
    <row r="42" spans="1:7" x14ac:dyDescent="0.25">
      <c r="A42" s="16" t="s">
        <v>47</v>
      </c>
      <c r="B42" s="15">
        <v>318671806</v>
      </c>
      <c r="C42" s="15">
        <v>118317655.3</v>
      </c>
      <c r="D42" s="15">
        <v>436989461.30000001</v>
      </c>
      <c r="E42" s="15">
        <v>273615476.68000001</v>
      </c>
      <c r="F42" s="15">
        <v>266597555.99000001</v>
      </c>
      <c r="G42" s="15">
        <f t="shared" si="8"/>
        <v>163373984.62</v>
      </c>
    </row>
    <row r="43" spans="1:7" x14ac:dyDescent="0.2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6" t="s">
        <v>49</v>
      </c>
      <c r="B44" s="15">
        <v>47151000</v>
      </c>
      <c r="C44" s="15">
        <v>0</v>
      </c>
      <c r="D44" s="15">
        <v>47151000</v>
      </c>
      <c r="E44" s="15">
        <v>39966000</v>
      </c>
      <c r="F44" s="15">
        <v>36853500</v>
      </c>
      <c r="G44" s="15">
        <f t="shared" si="8"/>
        <v>7185000</v>
      </c>
    </row>
    <row r="45" spans="1:7" x14ac:dyDescent="0.25">
      <c r="A45" s="16" t="s">
        <v>50</v>
      </c>
      <c r="B45" s="15">
        <v>1119996</v>
      </c>
      <c r="C45" s="15">
        <v>0</v>
      </c>
      <c r="D45" s="15">
        <v>1119996</v>
      </c>
      <c r="E45" s="15">
        <v>0</v>
      </c>
      <c r="F45" s="15">
        <v>0</v>
      </c>
      <c r="G45" s="15">
        <f t="shared" si="8"/>
        <v>1119996</v>
      </c>
    </row>
    <row r="46" spans="1:7" x14ac:dyDescent="0.25">
      <c r="A46" s="16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6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6755129</v>
      </c>
      <c r="C48" s="15">
        <f t="shared" si="9"/>
        <v>17266695.740000002</v>
      </c>
      <c r="D48" s="15">
        <f t="shared" si="9"/>
        <v>24021824.739999998</v>
      </c>
      <c r="E48" s="15">
        <f t="shared" si="9"/>
        <v>8279847.3499999996</v>
      </c>
      <c r="F48" s="15">
        <f t="shared" si="9"/>
        <v>8279847.3499999996</v>
      </c>
      <c r="G48" s="15">
        <f t="shared" si="9"/>
        <v>15741977.389999999</v>
      </c>
    </row>
    <row r="49" spans="1:7" x14ac:dyDescent="0.25">
      <c r="A49" s="16" t="s">
        <v>54</v>
      </c>
      <c r="B49" s="15">
        <v>2561029</v>
      </c>
      <c r="C49" s="15">
        <v>6647936.5899999999</v>
      </c>
      <c r="D49" s="15">
        <v>9208965.5899999999</v>
      </c>
      <c r="E49" s="15">
        <v>3005229.35</v>
      </c>
      <c r="F49" s="15">
        <v>3005229.35</v>
      </c>
      <c r="G49" s="15">
        <f>D49-E49</f>
        <v>6203736.2400000002</v>
      </c>
    </row>
    <row r="50" spans="1:7" x14ac:dyDescent="0.25">
      <c r="A50" s="16" t="s">
        <v>55</v>
      </c>
      <c r="B50" s="15">
        <v>30000</v>
      </c>
      <c r="C50" s="15">
        <v>628677.65</v>
      </c>
      <c r="D50" s="15">
        <v>658677.65</v>
      </c>
      <c r="E50" s="15">
        <v>39672.160000000003</v>
      </c>
      <c r="F50" s="15">
        <v>39672.160000000003</v>
      </c>
      <c r="G50" s="15">
        <f t="shared" ref="G50:G57" si="10">D50-E50</f>
        <v>619005.49</v>
      </c>
    </row>
    <row r="51" spans="1:7" x14ac:dyDescent="0.25">
      <c r="A51" s="16" t="s">
        <v>56</v>
      </c>
      <c r="B51" s="15">
        <v>0</v>
      </c>
      <c r="C51" s="15">
        <v>59698.32</v>
      </c>
      <c r="D51" s="15">
        <v>59698.32</v>
      </c>
      <c r="E51" s="15">
        <v>0</v>
      </c>
      <c r="F51" s="15">
        <v>0</v>
      </c>
      <c r="G51" s="15">
        <f t="shared" si="10"/>
        <v>59698.32</v>
      </c>
    </row>
    <row r="52" spans="1:7" x14ac:dyDescent="0.25">
      <c r="A52" s="16" t="s">
        <v>57</v>
      </c>
      <c r="B52" s="15">
        <v>3820000</v>
      </c>
      <c r="C52" s="15">
        <v>7113818.9500000002</v>
      </c>
      <c r="D52" s="15">
        <v>10933818.949999999</v>
      </c>
      <c r="E52" s="15">
        <v>4235557.1500000004</v>
      </c>
      <c r="F52" s="15">
        <v>4235557.1500000004</v>
      </c>
      <c r="G52" s="15">
        <f t="shared" si="10"/>
        <v>6698261.7999999989</v>
      </c>
    </row>
    <row r="53" spans="1:7" x14ac:dyDescent="0.25">
      <c r="A53" s="16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6" t="s">
        <v>59</v>
      </c>
      <c r="B54" s="15">
        <v>0</v>
      </c>
      <c r="C54" s="15">
        <v>690809.28</v>
      </c>
      <c r="D54" s="15">
        <v>690809.28</v>
      </c>
      <c r="E54" s="15">
        <v>319950.25</v>
      </c>
      <c r="F54" s="15">
        <v>319950.25</v>
      </c>
      <c r="G54" s="15">
        <f t="shared" si="10"/>
        <v>370859.03</v>
      </c>
    </row>
    <row r="55" spans="1:7" x14ac:dyDescent="0.25">
      <c r="A55" s="16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6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6" t="s">
        <v>62</v>
      </c>
      <c r="B57" s="15">
        <v>344100</v>
      </c>
      <c r="C57" s="15">
        <v>2125754.9500000002</v>
      </c>
      <c r="D57" s="15">
        <v>2469854.9500000002</v>
      </c>
      <c r="E57" s="15">
        <v>679438.44</v>
      </c>
      <c r="F57" s="15">
        <v>679438.44</v>
      </c>
      <c r="G57" s="15">
        <f t="shared" si="10"/>
        <v>1790416.5100000002</v>
      </c>
    </row>
    <row r="58" spans="1:7" x14ac:dyDescent="0.25">
      <c r="A58" s="14" t="s">
        <v>63</v>
      </c>
      <c r="B58" s="15">
        <f t="shared" ref="B58:G58" si="11">SUM(B59:B61)</f>
        <v>42624092</v>
      </c>
      <c r="C58" s="15">
        <f t="shared" si="11"/>
        <v>341999983.12</v>
      </c>
      <c r="D58" s="15">
        <f t="shared" si="11"/>
        <v>384624075.12</v>
      </c>
      <c r="E58" s="15">
        <f t="shared" si="11"/>
        <v>151046253.04999998</v>
      </c>
      <c r="F58" s="15">
        <f t="shared" si="11"/>
        <v>151046253.04999998</v>
      </c>
      <c r="G58" s="15">
        <f t="shared" si="11"/>
        <v>233577822.06999999</v>
      </c>
    </row>
    <row r="59" spans="1:7" x14ac:dyDescent="0.25">
      <c r="A59" s="16" t="s">
        <v>64</v>
      </c>
      <c r="B59" s="15">
        <v>42624092</v>
      </c>
      <c r="C59" s="15">
        <v>341268054.07999998</v>
      </c>
      <c r="D59" s="15">
        <v>383892146.07999998</v>
      </c>
      <c r="E59" s="15">
        <v>150664324.00999999</v>
      </c>
      <c r="F59" s="15">
        <v>150664324.00999999</v>
      </c>
      <c r="G59" s="15">
        <f>D59-E59</f>
        <v>233227822.06999999</v>
      </c>
    </row>
    <row r="60" spans="1:7" x14ac:dyDescent="0.25">
      <c r="A60" s="16" t="s">
        <v>65</v>
      </c>
      <c r="B60" s="15">
        <v>0</v>
      </c>
      <c r="C60" s="15">
        <v>731929.04</v>
      </c>
      <c r="D60" s="15">
        <v>731929.04</v>
      </c>
      <c r="E60" s="15">
        <v>381929.04</v>
      </c>
      <c r="F60" s="15">
        <v>381929.04</v>
      </c>
      <c r="G60" s="15">
        <f>D60-E60</f>
        <v>350000.00000000006</v>
      </c>
    </row>
    <row r="61" spans="1:7" x14ac:dyDescent="0.25">
      <c r="A61" s="16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 t="shared" ref="B62:G62" si="12">SUM(B63:B67,B69:B70)</f>
        <v>13488631</v>
      </c>
      <c r="C62" s="15">
        <f t="shared" si="12"/>
        <v>100181591.5</v>
      </c>
      <c r="D62" s="15">
        <f t="shared" si="12"/>
        <v>113670222.5</v>
      </c>
      <c r="E62" s="15">
        <f t="shared" si="12"/>
        <v>78512716.920000002</v>
      </c>
      <c r="F62" s="15">
        <f t="shared" si="12"/>
        <v>78512716.920000002</v>
      </c>
      <c r="G62" s="15">
        <f t="shared" si="12"/>
        <v>35157505.579999998</v>
      </c>
    </row>
    <row r="63" spans="1:7" x14ac:dyDescent="0.25">
      <c r="A63" s="16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6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70" si="13">D64-E64</f>
        <v>0</v>
      </c>
    </row>
    <row r="65" spans="1:7" x14ac:dyDescent="0.25">
      <c r="A65" s="16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3"/>
        <v>0</v>
      </c>
    </row>
    <row r="66" spans="1:7" x14ac:dyDescent="0.25">
      <c r="A66" s="16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3"/>
        <v>0</v>
      </c>
    </row>
    <row r="67" spans="1:7" x14ac:dyDescent="0.25">
      <c r="A67" s="16" t="s">
        <v>72</v>
      </c>
      <c r="B67" s="17">
        <v>0</v>
      </c>
      <c r="C67" s="17">
        <v>78512716.920000002</v>
      </c>
      <c r="D67" s="17">
        <v>78512716.920000002</v>
      </c>
      <c r="E67" s="17">
        <v>78512716.920000002</v>
      </c>
      <c r="F67" s="17">
        <v>78512716.920000002</v>
      </c>
      <c r="G67" s="18">
        <f t="shared" si="13"/>
        <v>0</v>
      </c>
    </row>
    <row r="68" spans="1:7" x14ac:dyDescent="0.25">
      <c r="A68" s="16" t="s">
        <v>73</v>
      </c>
      <c r="B68" s="17"/>
      <c r="C68" s="17"/>
      <c r="D68" s="17"/>
      <c r="E68" s="17"/>
      <c r="F68" s="17"/>
      <c r="G68" s="18"/>
    </row>
    <row r="69" spans="1:7" x14ac:dyDescent="0.25">
      <c r="A69" s="16" t="s">
        <v>74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13"/>
        <v>0</v>
      </c>
    </row>
    <row r="70" spans="1:7" x14ac:dyDescent="0.25">
      <c r="A70" s="16" t="s">
        <v>75</v>
      </c>
      <c r="B70" s="15">
        <v>13488631</v>
      </c>
      <c r="C70" s="15">
        <v>21668874.579999998</v>
      </c>
      <c r="D70" s="15">
        <v>35157505.579999998</v>
      </c>
      <c r="E70" s="15">
        <v>0</v>
      </c>
      <c r="F70" s="15">
        <v>0</v>
      </c>
      <c r="G70" s="15">
        <f t="shared" si="13"/>
        <v>35157505.579999998</v>
      </c>
    </row>
    <row r="71" spans="1:7" x14ac:dyDescent="0.25">
      <c r="A71" s="14" t="s">
        <v>76</v>
      </c>
      <c r="B71" s="15">
        <f t="shared" ref="B71:G71" si="14">SUM(B72:B74)</f>
        <v>2805849912</v>
      </c>
      <c r="C71" s="15">
        <f t="shared" si="14"/>
        <v>198674276.09</v>
      </c>
      <c r="D71" s="15">
        <f t="shared" si="14"/>
        <v>3004524188.0900002</v>
      </c>
      <c r="E71" s="15">
        <f t="shared" si="14"/>
        <v>1656548480.6399999</v>
      </c>
      <c r="F71" s="15">
        <f t="shared" si="14"/>
        <v>1648117847.29</v>
      </c>
      <c r="G71" s="15">
        <f t="shared" si="14"/>
        <v>1347975707.45</v>
      </c>
    </row>
    <row r="72" spans="1:7" x14ac:dyDescent="0.25">
      <c r="A72" s="16" t="s">
        <v>77</v>
      </c>
      <c r="B72" s="15">
        <v>2447813106</v>
      </c>
      <c r="C72" s="15">
        <v>39670154.520000003</v>
      </c>
      <c r="D72" s="15">
        <v>2487483260.52</v>
      </c>
      <c r="E72" s="15">
        <v>1314795606.51</v>
      </c>
      <c r="F72" s="15">
        <v>1314795606.51</v>
      </c>
      <c r="G72" s="15">
        <f>D72-E72</f>
        <v>1172687654.01</v>
      </c>
    </row>
    <row r="73" spans="1:7" x14ac:dyDescent="0.25">
      <c r="A73" s="16" t="s">
        <v>78</v>
      </c>
      <c r="B73" s="15">
        <v>80071226</v>
      </c>
      <c r="C73" s="15">
        <v>4685079</v>
      </c>
      <c r="D73" s="15">
        <v>84756305</v>
      </c>
      <c r="E73" s="15">
        <v>40922244</v>
      </c>
      <c r="F73" s="15">
        <v>40922244</v>
      </c>
      <c r="G73" s="15">
        <f>D73-E73</f>
        <v>43834061</v>
      </c>
    </row>
    <row r="74" spans="1:7" x14ac:dyDescent="0.25">
      <c r="A74" s="16" t="s">
        <v>79</v>
      </c>
      <c r="B74" s="15">
        <v>277965580</v>
      </c>
      <c r="C74" s="15">
        <v>154319042.56999999</v>
      </c>
      <c r="D74" s="15">
        <v>432284622.56999999</v>
      </c>
      <c r="E74" s="15">
        <v>300830630.13</v>
      </c>
      <c r="F74" s="15">
        <v>292399996.77999997</v>
      </c>
      <c r="G74" s="15">
        <f>D74-E74</f>
        <v>131453992.44</v>
      </c>
    </row>
    <row r="75" spans="1:7" x14ac:dyDescent="0.25">
      <c r="A75" s="14" t="s">
        <v>80</v>
      </c>
      <c r="B75" s="15">
        <f t="shared" ref="B75:G75" si="15">SUM(B76:B82)</f>
        <v>276180277</v>
      </c>
      <c r="C75" s="15">
        <f t="shared" si="15"/>
        <v>-22760603.940000001</v>
      </c>
      <c r="D75" s="15">
        <f t="shared" si="15"/>
        <v>253419673.06</v>
      </c>
      <c r="E75" s="15">
        <f t="shared" si="15"/>
        <v>100880622.16</v>
      </c>
      <c r="F75" s="15">
        <f t="shared" si="15"/>
        <v>100880622.16</v>
      </c>
      <c r="G75" s="15">
        <f t="shared" si="15"/>
        <v>152539050.89999998</v>
      </c>
    </row>
    <row r="76" spans="1:7" x14ac:dyDescent="0.25">
      <c r="A76" s="16" t="s">
        <v>81</v>
      </c>
      <c r="B76" s="15">
        <v>62962879</v>
      </c>
      <c r="C76" s="15">
        <v>0</v>
      </c>
      <c r="D76" s="15">
        <v>62962879</v>
      </c>
      <c r="E76" s="15">
        <v>20712388.75</v>
      </c>
      <c r="F76" s="15">
        <v>20712388.75</v>
      </c>
      <c r="G76" s="15">
        <f>D76-E76</f>
        <v>42250490.25</v>
      </c>
    </row>
    <row r="77" spans="1:7" x14ac:dyDescent="0.25">
      <c r="A77" s="16" t="s">
        <v>82</v>
      </c>
      <c r="B77" s="15">
        <v>196687506</v>
      </c>
      <c r="C77" s="15">
        <v>-18335743</v>
      </c>
      <c r="D77" s="15">
        <v>178351763</v>
      </c>
      <c r="E77" s="15">
        <v>76569608.549999997</v>
      </c>
      <c r="F77" s="15">
        <v>76569608.549999997</v>
      </c>
      <c r="G77" s="15">
        <f t="shared" ref="G77:G82" si="16">D77-E77</f>
        <v>101782154.45</v>
      </c>
    </row>
    <row r="78" spans="1:7" x14ac:dyDescent="0.25">
      <c r="A78" s="16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6"/>
        <v>0</v>
      </c>
    </row>
    <row r="79" spans="1:7" x14ac:dyDescent="0.25">
      <c r="A79" s="16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6"/>
        <v>0</v>
      </c>
    </row>
    <row r="80" spans="1:7" x14ac:dyDescent="0.25">
      <c r="A80" s="16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6"/>
        <v>0</v>
      </c>
    </row>
    <row r="81" spans="1:7" x14ac:dyDescent="0.25">
      <c r="A81" s="16" t="s">
        <v>86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f t="shared" si="16"/>
        <v>0</v>
      </c>
    </row>
    <row r="82" spans="1:7" x14ac:dyDescent="0.25">
      <c r="A82" s="16" t="s">
        <v>87</v>
      </c>
      <c r="B82" s="15">
        <v>16529892</v>
      </c>
      <c r="C82" s="15">
        <v>-4424860.9400000004</v>
      </c>
      <c r="D82" s="15">
        <v>12105031.060000001</v>
      </c>
      <c r="E82" s="15">
        <v>3598624.86</v>
      </c>
      <c r="F82" s="15">
        <v>3598624.86</v>
      </c>
      <c r="G82" s="15">
        <f t="shared" si="16"/>
        <v>8506406.2000000011</v>
      </c>
    </row>
    <row r="83" spans="1:7" x14ac:dyDescent="0.25">
      <c r="A83" s="19"/>
      <c r="B83" s="20"/>
      <c r="C83" s="20"/>
      <c r="D83" s="20"/>
      <c r="E83" s="20"/>
      <c r="F83" s="20"/>
      <c r="G83" s="20"/>
    </row>
    <row r="84" spans="1:7" x14ac:dyDescent="0.25">
      <c r="A84" s="21" t="s">
        <v>88</v>
      </c>
      <c r="B84" s="13">
        <f t="shared" ref="B84:G84" si="17">SUM(B85,B93,B103,B113,B123,B133,B137,B146,B150)</f>
        <v>10857113497</v>
      </c>
      <c r="C84" s="13">
        <f t="shared" si="17"/>
        <v>904365075.3599999</v>
      </c>
      <c r="D84" s="13">
        <f t="shared" si="17"/>
        <v>11761478572.360001</v>
      </c>
      <c r="E84" s="13">
        <f t="shared" si="17"/>
        <v>5455539688.8200006</v>
      </c>
      <c r="F84" s="13">
        <f t="shared" si="17"/>
        <v>5423339299.6099997</v>
      </c>
      <c r="G84" s="13">
        <f t="shared" si="17"/>
        <v>6305938883.5400009</v>
      </c>
    </row>
    <row r="85" spans="1:7" x14ac:dyDescent="0.25">
      <c r="A85" s="14" t="s">
        <v>15</v>
      </c>
      <c r="B85" s="15">
        <f t="shared" ref="B85:G85" si="18">SUM(B86:B92)</f>
        <v>4859790029</v>
      </c>
      <c r="C85" s="15">
        <f t="shared" si="18"/>
        <v>0</v>
      </c>
      <c r="D85" s="15">
        <f t="shared" si="18"/>
        <v>4859790029</v>
      </c>
      <c r="E85" s="15">
        <f t="shared" si="18"/>
        <v>2046182563.71</v>
      </c>
      <c r="F85" s="15">
        <f t="shared" si="18"/>
        <v>2046182563.71</v>
      </c>
      <c r="G85" s="15">
        <f t="shared" si="18"/>
        <v>2813607465.2900004</v>
      </c>
    </row>
    <row r="86" spans="1:7" x14ac:dyDescent="0.25">
      <c r="A86" s="16" t="s">
        <v>16</v>
      </c>
      <c r="B86" s="15">
        <v>2907463816</v>
      </c>
      <c r="C86" s="15">
        <v>-66928611</v>
      </c>
      <c r="D86" s="15">
        <v>2840535205</v>
      </c>
      <c r="E86" s="15">
        <v>1223210296.78</v>
      </c>
      <c r="F86" s="15">
        <v>1223210296.78</v>
      </c>
      <c r="G86" s="15">
        <f>D86-E86</f>
        <v>1617324908.22</v>
      </c>
    </row>
    <row r="87" spans="1:7" x14ac:dyDescent="0.25">
      <c r="A87" s="16" t="s">
        <v>17</v>
      </c>
      <c r="B87" s="15">
        <v>7758185</v>
      </c>
      <c r="C87" s="15">
        <v>-556886</v>
      </c>
      <c r="D87" s="15">
        <v>7201299</v>
      </c>
      <c r="E87" s="15">
        <v>1685021.62</v>
      </c>
      <c r="F87" s="15">
        <v>1685021.62</v>
      </c>
      <c r="G87" s="15">
        <f t="shared" ref="G87:G92" si="19">D87-E87</f>
        <v>5516277.3799999999</v>
      </c>
    </row>
    <row r="88" spans="1:7" x14ac:dyDescent="0.25">
      <c r="A88" s="16" t="s">
        <v>18</v>
      </c>
      <c r="B88" s="15">
        <v>935487175</v>
      </c>
      <c r="C88" s="15">
        <v>53950179</v>
      </c>
      <c r="D88" s="15">
        <v>989437354</v>
      </c>
      <c r="E88" s="15">
        <v>453215604.19</v>
      </c>
      <c r="F88" s="15">
        <v>453215604.19</v>
      </c>
      <c r="G88" s="15">
        <f t="shared" si="19"/>
        <v>536221749.81</v>
      </c>
    </row>
    <row r="89" spans="1:7" x14ac:dyDescent="0.25">
      <c r="A89" s="16" t="s">
        <v>19</v>
      </c>
      <c r="B89" s="15">
        <v>442684020</v>
      </c>
      <c r="C89" s="15">
        <v>9940548</v>
      </c>
      <c r="D89" s="15">
        <v>452624568</v>
      </c>
      <c r="E89" s="15">
        <v>190665040.5</v>
      </c>
      <c r="F89" s="15">
        <v>190665040.5</v>
      </c>
      <c r="G89" s="15">
        <f t="shared" si="19"/>
        <v>261959527.5</v>
      </c>
    </row>
    <row r="90" spans="1:7" x14ac:dyDescent="0.25">
      <c r="A90" s="16" t="s">
        <v>20</v>
      </c>
      <c r="B90" s="15">
        <v>72543319</v>
      </c>
      <c r="C90" s="15">
        <v>19275397</v>
      </c>
      <c r="D90" s="15">
        <v>91818716</v>
      </c>
      <c r="E90" s="15">
        <v>40741898.920000002</v>
      </c>
      <c r="F90" s="15">
        <v>40741898.920000002</v>
      </c>
      <c r="G90" s="15">
        <f t="shared" si="19"/>
        <v>51076817.079999998</v>
      </c>
    </row>
    <row r="91" spans="1:7" x14ac:dyDescent="0.25">
      <c r="A91" s="16" t="s">
        <v>21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19"/>
        <v>0</v>
      </c>
    </row>
    <row r="92" spans="1:7" x14ac:dyDescent="0.25">
      <c r="A92" s="16" t="s">
        <v>22</v>
      </c>
      <c r="B92" s="15">
        <v>493853514</v>
      </c>
      <c r="C92" s="15">
        <v>-15680627</v>
      </c>
      <c r="D92" s="15">
        <v>478172887</v>
      </c>
      <c r="E92" s="15">
        <v>136664701.69999999</v>
      </c>
      <c r="F92" s="15">
        <v>136664701.69999999</v>
      </c>
      <c r="G92" s="15">
        <f t="shared" si="19"/>
        <v>341508185.30000001</v>
      </c>
    </row>
    <row r="93" spans="1:7" x14ac:dyDescent="0.25">
      <c r="A93" s="14" t="s">
        <v>23</v>
      </c>
      <c r="B93" s="15">
        <f t="shared" ref="B93:G93" si="20">SUM(B94:B102)</f>
        <v>55783843</v>
      </c>
      <c r="C93" s="15">
        <f t="shared" si="20"/>
        <v>23762380.830000002</v>
      </c>
      <c r="D93" s="15">
        <f t="shared" si="20"/>
        <v>79546223.829999998</v>
      </c>
      <c r="E93" s="15">
        <f t="shared" si="20"/>
        <v>23333055.57</v>
      </c>
      <c r="F93" s="15">
        <f t="shared" si="20"/>
        <v>20864640.489999998</v>
      </c>
      <c r="G93" s="15">
        <f t="shared" si="20"/>
        <v>56213168.260000005</v>
      </c>
    </row>
    <row r="94" spans="1:7" x14ac:dyDescent="0.25">
      <c r="A94" s="16" t="s">
        <v>24</v>
      </c>
      <c r="B94" s="15">
        <v>6717683</v>
      </c>
      <c r="C94" s="15">
        <v>-339599.27</v>
      </c>
      <c r="D94" s="15">
        <v>6378083.7300000004</v>
      </c>
      <c r="E94" s="15">
        <v>961905.17</v>
      </c>
      <c r="F94" s="15">
        <v>833697.61</v>
      </c>
      <c r="G94" s="15">
        <f>D94-E94</f>
        <v>5416178.5600000005</v>
      </c>
    </row>
    <row r="95" spans="1:7" x14ac:dyDescent="0.25">
      <c r="A95" s="16" t="s">
        <v>25</v>
      </c>
      <c r="B95" s="15">
        <v>9918843</v>
      </c>
      <c r="C95" s="15">
        <v>514442.94</v>
      </c>
      <c r="D95" s="15">
        <v>10433285.939999999</v>
      </c>
      <c r="E95" s="15">
        <v>2587601.94</v>
      </c>
      <c r="F95" s="15">
        <v>2587601.94</v>
      </c>
      <c r="G95" s="15">
        <f t="shared" ref="G95:G102" si="21">D95-E95</f>
        <v>7845684</v>
      </c>
    </row>
    <row r="96" spans="1:7" x14ac:dyDescent="0.25">
      <c r="A96" s="16" t="s">
        <v>26</v>
      </c>
      <c r="B96" s="15">
        <v>0</v>
      </c>
      <c r="C96" s="15">
        <v>3072508.2</v>
      </c>
      <c r="D96" s="15">
        <v>3072508.2</v>
      </c>
      <c r="E96" s="15">
        <v>1449009.04</v>
      </c>
      <c r="F96" s="15">
        <v>1122792.3400000001</v>
      </c>
      <c r="G96" s="15">
        <f t="shared" si="21"/>
        <v>1623499.1600000001</v>
      </c>
    </row>
    <row r="97" spans="1:7" x14ac:dyDescent="0.25">
      <c r="A97" s="16" t="s">
        <v>27</v>
      </c>
      <c r="B97" s="15">
        <v>1012026</v>
      </c>
      <c r="C97" s="15">
        <v>2099699.21</v>
      </c>
      <c r="D97" s="15">
        <v>3111725.21</v>
      </c>
      <c r="E97" s="15">
        <v>1226173.9099999999</v>
      </c>
      <c r="F97" s="15">
        <v>728275.73</v>
      </c>
      <c r="G97" s="15">
        <f t="shared" si="21"/>
        <v>1885551.3</v>
      </c>
    </row>
    <row r="98" spans="1:7" x14ac:dyDescent="0.25">
      <c r="A98" s="22" t="s">
        <v>28</v>
      </c>
      <c r="B98" s="15">
        <v>2448137</v>
      </c>
      <c r="C98" s="15">
        <v>3331527.91</v>
      </c>
      <c r="D98" s="15">
        <v>5779664.9100000001</v>
      </c>
      <c r="E98" s="15">
        <v>2318680.91</v>
      </c>
      <c r="F98" s="15">
        <v>2318680.91</v>
      </c>
      <c r="G98" s="15">
        <f t="shared" si="21"/>
        <v>3460984</v>
      </c>
    </row>
    <row r="99" spans="1:7" x14ac:dyDescent="0.25">
      <c r="A99" s="16" t="s">
        <v>29</v>
      </c>
      <c r="B99" s="15">
        <v>8269067</v>
      </c>
      <c r="C99" s="15">
        <v>4085122.51</v>
      </c>
      <c r="D99" s="15">
        <v>12354189.51</v>
      </c>
      <c r="E99" s="15">
        <v>4719883.76</v>
      </c>
      <c r="F99" s="15">
        <v>3825336.52</v>
      </c>
      <c r="G99" s="15">
        <f t="shared" si="21"/>
        <v>7634305.75</v>
      </c>
    </row>
    <row r="100" spans="1:7" x14ac:dyDescent="0.25">
      <c r="A100" s="16" t="s">
        <v>30</v>
      </c>
      <c r="B100" s="15">
        <v>18836720</v>
      </c>
      <c r="C100" s="15">
        <v>8520442.9499999993</v>
      </c>
      <c r="D100" s="15">
        <v>27357162.949999999</v>
      </c>
      <c r="E100" s="15">
        <v>5383322.0700000003</v>
      </c>
      <c r="F100" s="15">
        <v>5212745.2300000004</v>
      </c>
      <c r="G100" s="15">
        <f t="shared" si="21"/>
        <v>21973840.879999999</v>
      </c>
    </row>
    <row r="101" spans="1:7" x14ac:dyDescent="0.25">
      <c r="A101" s="16" t="s">
        <v>31</v>
      </c>
      <c r="B101" s="15">
        <v>2787600</v>
      </c>
      <c r="C101" s="15">
        <v>1279198.94</v>
      </c>
      <c r="D101" s="15">
        <v>4066798.94</v>
      </c>
      <c r="E101" s="15">
        <v>1678533.46</v>
      </c>
      <c r="F101" s="15">
        <v>1438068.94</v>
      </c>
      <c r="G101" s="15">
        <f t="shared" si="21"/>
        <v>2388265.48</v>
      </c>
    </row>
    <row r="102" spans="1:7" x14ac:dyDescent="0.25">
      <c r="A102" s="16" t="s">
        <v>32</v>
      </c>
      <c r="B102" s="15">
        <v>5793767</v>
      </c>
      <c r="C102" s="15">
        <v>1199037.4399999999</v>
      </c>
      <c r="D102" s="15">
        <v>6992804.4400000004</v>
      </c>
      <c r="E102" s="15">
        <v>3007945.31</v>
      </c>
      <c r="F102" s="15">
        <v>2797441.27</v>
      </c>
      <c r="G102" s="15">
        <f t="shared" si="21"/>
        <v>3984859.1300000004</v>
      </c>
    </row>
    <row r="103" spans="1:7" x14ac:dyDescent="0.25">
      <c r="A103" s="14" t="s">
        <v>33</v>
      </c>
      <c r="B103" s="15">
        <f t="shared" ref="B103:G103" si="22">SUM(B104:B112)</f>
        <v>296468874</v>
      </c>
      <c r="C103" s="15">
        <f t="shared" si="22"/>
        <v>-32182275.150000002</v>
      </c>
      <c r="D103" s="15">
        <f t="shared" si="22"/>
        <v>264286598.84999999</v>
      </c>
      <c r="E103" s="15">
        <f t="shared" si="22"/>
        <v>83052323.449999988</v>
      </c>
      <c r="F103" s="15">
        <f t="shared" si="22"/>
        <v>82796972.489999995</v>
      </c>
      <c r="G103" s="15">
        <f t="shared" si="22"/>
        <v>181234275.40000001</v>
      </c>
    </row>
    <row r="104" spans="1:7" x14ac:dyDescent="0.25">
      <c r="A104" s="16" t="s">
        <v>34</v>
      </c>
      <c r="B104" s="15">
        <v>96409040</v>
      </c>
      <c r="C104" s="15">
        <v>-15185152.5</v>
      </c>
      <c r="D104" s="15">
        <v>81223887.5</v>
      </c>
      <c r="E104" s="15">
        <v>14567416.84</v>
      </c>
      <c r="F104" s="15">
        <v>14567416.84</v>
      </c>
      <c r="G104" s="15">
        <f>D104-E104</f>
        <v>66656470.659999996</v>
      </c>
    </row>
    <row r="105" spans="1:7" x14ac:dyDescent="0.25">
      <c r="A105" s="16" t="s">
        <v>35</v>
      </c>
      <c r="B105" s="15">
        <v>9662118</v>
      </c>
      <c r="C105" s="15">
        <v>-458196.38</v>
      </c>
      <c r="D105" s="15">
        <v>9203921.6199999992</v>
      </c>
      <c r="E105" s="15">
        <v>2054358.62</v>
      </c>
      <c r="F105" s="15">
        <v>2054358.62</v>
      </c>
      <c r="G105" s="15">
        <f t="shared" ref="G105:G112" si="23">D105-E105</f>
        <v>7149562.9999999991</v>
      </c>
    </row>
    <row r="106" spans="1:7" x14ac:dyDescent="0.25">
      <c r="A106" s="16" t="s">
        <v>36</v>
      </c>
      <c r="B106" s="15">
        <v>15996461</v>
      </c>
      <c r="C106" s="15">
        <v>8289439.9400000004</v>
      </c>
      <c r="D106" s="15">
        <v>24285900.940000001</v>
      </c>
      <c r="E106" s="15">
        <v>4719131.5999999996</v>
      </c>
      <c r="F106" s="15">
        <v>4719131.5999999996</v>
      </c>
      <c r="G106" s="15">
        <f t="shared" si="23"/>
        <v>19566769.340000004</v>
      </c>
    </row>
    <row r="107" spans="1:7" x14ac:dyDescent="0.25">
      <c r="A107" s="16" t="s">
        <v>37</v>
      </c>
      <c r="B107" s="15">
        <v>467631</v>
      </c>
      <c r="C107" s="15">
        <v>3088961.73</v>
      </c>
      <c r="D107" s="15">
        <v>3556592.73</v>
      </c>
      <c r="E107" s="15">
        <v>1395776.1</v>
      </c>
      <c r="F107" s="15">
        <v>1140425.1399999999</v>
      </c>
      <c r="G107" s="15">
        <f t="shared" si="23"/>
        <v>2160816.63</v>
      </c>
    </row>
    <row r="108" spans="1:7" x14ac:dyDescent="0.25">
      <c r="A108" s="16" t="s">
        <v>38</v>
      </c>
      <c r="B108" s="15">
        <v>163636314</v>
      </c>
      <c r="C108" s="15">
        <v>-25700717.73</v>
      </c>
      <c r="D108" s="15">
        <v>137935596.27000001</v>
      </c>
      <c r="E108" s="15">
        <v>59887671.5</v>
      </c>
      <c r="F108" s="15">
        <v>59887671.5</v>
      </c>
      <c r="G108" s="15">
        <f t="shared" si="23"/>
        <v>78047924.770000011</v>
      </c>
    </row>
    <row r="109" spans="1:7" x14ac:dyDescent="0.25">
      <c r="A109" s="16" t="s">
        <v>39</v>
      </c>
      <c r="B109" s="15">
        <v>688345</v>
      </c>
      <c r="C109" s="15">
        <v>60605.32</v>
      </c>
      <c r="D109" s="15">
        <v>748950.32</v>
      </c>
      <c r="E109" s="15">
        <v>167505.32</v>
      </c>
      <c r="F109" s="15">
        <v>167505.32</v>
      </c>
      <c r="G109" s="15">
        <f t="shared" si="23"/>
        <v>581445</v>
      </c>
    </row>
    <row r="110" spans="1:7" x14ac:dyDescent="0.25">
      <c r="A110" s="16" t="s">
        <v>40</v>
      </c>
      <c r="B110" s="15">
        <v>3864348</v>
      </c>
      <c r="C110" s="15">
        <v>-778428.53</v>
      </c>
      <c r="D110" s="15">
        <v>3085919.47</v>
      </c>
      <c r="E110" s="15">
        <v>228066.47</v>
      </c>
      <c r="F110" s="15">
        <v>228066.47</v>
      </c>
      <c r="G110" s="15">
        <f t="shared" si="23"/>
        <v>2857853</v>
      </c>
    </row>
    <row r="111" spans="1:7" x14ac:dyDescent="0.25">
      <c r="A111" s="16" t="s">
        <v>41</v>
      </c>
      <c r="B111" s="15">
        <v>4776371</v>
      </c>
      <c r="C111" s="15">
        <v>-1291544</v>
      </c>
      <c r="D111" s="15">
        <v>3484827</v>
      </c>
      <c r="E111" s="15">
        <v>24360</v>
      </c>
      <c r="F111" s="15">
        <v>24360</v>
      </c>
      <c r="G111" s="15">
        <f t="shared" si="23"/>
        <v>3460467</v>
      </c>
    </row>
    <row r="112" spans="1:7" x14ac:dyDescent="0.25">
      <c r="A112" s="16" t="s">
        <v>42</v>
      </c>
      <c r="B112" s="15">
        <v>968246</v>
      </c>
      <c r="C112" s="15">
        <v>-207243</v>
      </c>
      <c r="D112" s="15">
        <v>761003</v>
      </c>
      <c r="E112" s="15">
        <v>8037</v>
      </c>
      <c r="F112" s="15">
        <v>8037</v>
      </c>
      <c r="G112" s="15">
        <f t="shared" si="23"/>
        <v>752966</v>
      </c>
    </row>
    <row r="113" spans="1:7" x14ac:dyDescent="0.25">
      <c r="A113" s="14" t="s">
        <v>43</v>
      </c>
      <c r="B113" s="15">
        <f t="shared" ref="B113:G113" si="24">SUM(B114:B122)</f>
        <v>3557329168</v>
      </c>
      <c r="C113" s="15">
        <f t="shared" si="24"/>
        <v>735668338.13999999</v>
      </c>
      <c r="D113" s="15">
        <f t="shared" si="24"/>
        <v>4292997506.1399999</v>
      </c>
      <c r="E113" s="15">
        <f t="shared" si="24"/>
        <v>2144660619.54</v>
      </c>
      <c r="F113" s="15">
        <f t="shared" si="24"/>
        <v>2133293093.1399999</v>
      </c>
      <c r="G113" s="15">
        <f t="shared" si="24"/>
        <v>2148336886.5999999</v>
      </c>
    </row>
    <row r="114" spans="1:7" x14ac:dyDescent="0.25">
      <c r="A114" s="16" t="s">
        <v>44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>D114-E114</f>
        <v>0</v>
      </c>
    </row>
    <row r="115" spans="1:7" x14ac:dyDescent="0.25">
      <c r="A115" s="16" t="s">
        <v>45</v>
      </c>
      <c r="B115" s="15">
        <v>3546201888</v>
      </c>
      <c r="C115" s="15">
        <v>720758240.13999999</v>
      </c>
      <c r="D115" s="15">
        <v>4266960128.1399999</v>
      </c>
      <c r="E115" s="15">
        <v>2129045593.49</v>
      </c>
      <c r="F115" s="15">
        <v>2117678067.0899999</v>
      </c>
      <c r="G115" s="15">
        <f t="shared" ref="G115:G122" si="25">D115-E115</f>
        <v>2137914534.6499999</v>
      </c>
    </row>
    <row r="116" spans="1:7" x14ac:dyDescent="0.25">
      <c r="A116" s="16" t="s">
        <v>46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25"/>
        <v>0</v>
      </c>
    </row>
    <row r="117" spans="1:7" x14ac:dyDescent="0.25">
      <c r="A117" s="23" t="s">
        <v>47</v>
      </c>
      <c r="B117" s="24">
        <v>11127280</v>
      </c>
      <c r="C117" s="24">
        <v>-10727280</v>
      </c>
      <c r="D117" s="24">
        <v>400000</v>
      </c>
      <c r="E117" s="24">
        <v>400000</v>
      </c>
      <c r="F117" s="24">
        <v>400000</v>
      </c>
      <c r="G117" s="24">
        <f t="shared" si="25"/>
        <v>0</v>
      </c>
    </row>
    <row r="118" spans="1:7" x14ac:dyDescent="0.25">
      <c r="A118" s="16" t="s">
        <v>48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25"/>
        <v>0</v>
      </c>
    </row>
    <row r="119" spans="1:7" x14ac:dyDescent="0.25">
      <c r="A119" s="16" t="s">
        <v>49</v>
      </c>
      <c r="B119" s="15">
        <v>0</v>
      </c>
      <c r="C119" s="15">
        <v>25637378</v>
      </c>
      <c r="D119" s="15">
        <v>25637378</v>
      </c>
      <c r="E119" s="15">
        <v>15215026.050000001</v>
      </c>
      <c r="F119" s="15">
        <v>15215026.050000001</v>
      </c>
      <c r="G119" s="15">
        <f t="shared" si="25"/>
        <v>10422351.949999999</v>
      </c>
    </row>
    <row r="120" spans="1:7" x14ac:dyDescent="0.25">
      <c r="A120" s="16" t="s">
        <v>50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5"/>
        <v>0</v>
      </c>
    </row>
    <row r="121" spans="1:7" x14ac:dyDescent="0.25">
      <c r="A121" s="16" t="s">
        <v>51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5"/>
        <v>0</v>
      </c>
    </row>
    <row r="122" spans="1:7" x14ac:dyDescent="0.25">
      <c r="A122" s="16" t="s">
        <v>52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25"/>
        <v>0</v>
      </c>
    </row>
    <row r="123" spans="1:7" x14ac:dyDescent="0.25">
      <c r="A123" s="14" t="s">
        <v>53</v>
      </c>
      <c r="B123" s="15">
        <f t="shared" ref="B123:G123" si="26">SUM(B124:B132)</f>
        <v>96930070</v>
      </c>
      <c r="C123" s="15">
        <f t="shared" si="26"/>
        <v>73716834.609999999</v>
      </c>
      <c r="D123" s="15">
        <f t="shared" si="26"/>
        <v>170646904.61000001</v>
      </c>
      <c r="E123" s="15">
        <f t="shared" si="26"/>
        <v>66713915.710000001</v>
      </c>
      <c r="F123" s="15">
        <f t="shared" si="26"/>
        <v>66713915.710000001</v>
      </c>
      <c r="G123" s="15">
        <f t="shared" si="26"/>
        <v>103932988.90000001</v>
      </c>
    </row>
    <row r="124" spans="1:7" x14ac:dyDescent="0.25">
      <c r="A124" s="16" t="s">
        <v>54</v>
      </c>
      <c r="B124" s="15">
        <v>21809573</v>
      </c>
      <c r="C124" s="15">
        <v>5445067.21</v>
      </c>
      <c r="D124" s="15">
        <v>27254640.210000001</v>
      </c>
      <c r="E124" s="15">
        <v>9085782.6799999997</v>
      </c>
      <c r="F124" s="15">
        <v>9085782.6799999997</v>
      </c>
      <c r="G124" s="15">
        <f>D124-E124</f>
        <v>18168857.530000001</v>
      </c>
    </row>
    <row r="125" spans="1:7" x14ac:dyDescent="0.25">
      <c r="A125" s="16" t="s">
        <v>55</v>
      </c>
      <c r="B125" s="15">
        <v>675302</v>
      </c>
      <c r="C125" s="15">
        <v>-359800</v>
      </c>
      <c r="D125" s="15">
        <v>315502</v>
      </c>
      <c r="E125" s="15">
        <v>157276.41</v>
      </c>
      <c r="F125" s="15">
        <v>157276.41</v>
      </c>
      <c r="G125" s="15">
        <f t="shared" ref="G125:G132" si="27">D125-E125</f>
        <v>158225.59</v>
      </c>
    </row>
    <row r="126" spans="1:7" x14ac:dyDescent="0.25">
      <c r="A126" s="16" t="s">
        <v>56</v>
      </c>
      <c r="B126" s="15">
        <v>0</v>
      </c>
      <c r="C126" s="15">
        <v>1439095</v>
      </c>
      <c r="D126" s="15">
        <v>1439095</v>
      </c>
      <c r="E126" s="15">
        <v>1044000</v>
      </c>
      <c r="F126" s="15">
        <v>1044000</v>
      </c>
      <c r="G126" s="15">
        <f t="shared" si="27"/>
        <v>395095</v>
      </c>
    </row>
    <row r="127" spans="1:7" x14ac:dyDescent="0.25">
      <c r="A127" s="16" t="s">
        <v>57</v>
      </c>
      <c r="B127" s="15">
        <v>62453945</v>
      </c>
      <c r="C127" s="15">
        <v>42619151.600000001</v>
      </c>
      <c r="D127" s="15">
        <v>105073096.59999999</v>
      </c>
      <c r="E127" s="15">
        <v>51236152.969999999</v>
      </c>
      <c r="F127" s="15">
        <v>51236152.969999999</v>
      </c>
      <c r="G127" s="15">
        <f t="shared" si="27"/>
        <v>53836943.629999995</v>
      </c>
    </row>
    <row r="128" spans="1:7" x14ac:dyDescent="0.25">
      <c r="A128" s="16" t="s">
        <v>58</v>
      </c>
      <c r="B128" s="15">
        <v>1032100</v>
      </c>
      <c r="C128" s="15">
        <v>-1032100</v>
      </c>
      <c r="D128" s="15">
        <v>0</v>
      </c>
      <c r="E128" s="15">
        <v>0</v>
      </c>
      <c r="F128" s="15">
        <v>0</v>
      </c>
      <c r="G128" s="15">
        <f t="shared" si="27"/>
        <v>0</v>
      </c>
    </row>
    <row r="129" spans="1:7" x14ac:dyDescent="0.25">
      <c r="A129" s="16" t="s">
        <v>59</v>
      </c>
      <c r="B129" s="15">
        <v>5590450</v>
      </c>
      <c r="C129" s="15">
        <v>14972220.16</v>
      </c>
      <c r="D129" s="15">
        <v>20562670.16</v>
      </c>
      <c r="E129" s="15">
        <v>441396.01</v>
      </c>
      <c r="F129" s="15">
        <v>441396.01</v>
      </c>
      <c r="G129" s="15">
        <f t="shared" si="27"/>
        <v>20121274.149999999</v>
      </c>
    </row>
    <row r="130" spans="1:7" x14ac:dyDescent="0.25">
      <c r="A130" s="16" t="s">
        <v>60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7"/>
        <v>0</v>
      </c>
    </row>
    <row r="131" spans="1:7" x14ac:dyDescent="0.25">
      <c r="A131" s="16" t="s">
        <v>61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27"/>
        <v>0</v>
      </c>
    </row>
    <row r="132" spans="1:7" x14ac:dyDescent="0.25">
      <c r="A132" s="16" t="s">
        <v>62</v>
      </c>
      <c r="B132" s="15">
        <v>5368700</v>
      </c>
      <c r="C132" s="15">
        <v>10633200.640000001</v>
      </c>
      <c r="D132" s="15">
        <v>16001900.640000001</v>
      </c>
      <c r="E132" s="15">
        <v>4749307.6399999997</v>
      </c>
      <c r="F132" s="15">
        <v>4749307.6399999997</v>
      </c>
      <c r="G132" s="15">
        <f t="shared" si="27"/>
        <v>11252593</v>
      </c>
    </row>
    <row r="133" spans="1:7" x14ac:dyDescent="0.25">
      <c r="A133" s="14" t="s">
        <v>63</v>
      </c>
      <c r="B133" s="15">
        <f t="shared" ref="B133:G133" si="28">SUM(B134:B136)</f>
        <v>449175000</v>
      </c>
      <c r="C133" s="15">
        <f t="shared" si="28"/>
        <v>-31031343.850000001</v>
      </c>
      <c r="D133" s="15">
        <f t="shared" si="28"/>
        <v>418143656.15000004</v>
      </c>
      <c r="E133" s="15">
        <f t="shared" si="28"/>
        <v>189149080.38</v>
      </c>
      <c r="F133" s="15">
        <f t="shared" si="28"/>
        <v>173645882.76999998</v>
      </c>
      <c r="G133" s="15">
        <f t="shared" si="28"/>
        <v>228994575.77000001</v>
      </c>
    </row>
    <row r="134" spans="1:7" x14ac:dyDescent="0.25">
      <c r="A134" s="16" t="s">
        <v>64</v>
      </c>
      <c r="B134" s="15">
        <v>447675000</v>
      </c>
      <c r="C134" s="15">
        <v>-38837775.390000001</v>
      </c>
      <c r="D134" s="15">
        <v>408837224.61000001</v>
      </c>
      <c r="E134" s="15">
        <v>179842648.84</v>
      </c>
      <c r="F134" s="15">
        <v>164339451.22999999</v>
      </c>
      <c r="G134" s="15">
        <f>D134-E134</f>
        <v>228994575.77000001</v>
      </c>
    </row>
    <row r="135" spans="1:7" x14ac:dyDescent="0.25">
      <c r="A135" s="16" t="s">
        <v>65</v>
      </c>
      <c r="B135" s="15">
        <v>1500000</v>
      </c>
      <c r="C135" s="15">
        <v>7806431.54</v>
      </c>
      <c r="D135" s="15">
        <v>9306431.5399999991</v>
      </c>
      <c r="E135" s="15">
        <v>9306431.5399999991</v>
      </c>
      <c r="F135" s="15">
        <v>9306431.5399999991</v>
      </c>
      <c r="G135" s="15">
        <f>D135-E135</f>
        <v>0</v>
      </c>
    </row>
    <row r="136" spans="1:7" x14ac:dyDescent="0.25">
      <c r="A136" s="16" t="s">
        <v>66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>D136-E136</f>
        <v>0</v>
      </c>
    </row>
    <row r="137" spans="1:7" x14ac:dyDescent="0.25">
      <c r="A137" s="14" t="s">
        <v>67</v>
      </c>
      <c r="B137" s="15">
        <f t="shared" ref="B137:G137" si="29">SUM(B138:B142,B144:B145)</f>
        <v>0</v>
      </c>
      <c r="C137" s="15">
        <f t="shared" si="29"/>
        <v>0</v>
      </c>
      <c r="D137" s="15">
        <f t="shared" si="29"/>
        <v>0</v>
      </c>
      <c r="E137" s="15">
        <f t="shared" si="29"/>
        <v>0</v>
      </c>
      <c r="F137" s="15">
        <f t="shared" si="29"/>
        <v>0</v>
      </c>
      <c r="G137" s="15">
        <f t="shared" si="29"/>
        <v>0</v>
      </c>
    </row>
    <row r="138" spans="1:7" x14ac:dyDescent="0.25">
      <c r="A138" s="16" t="s">
        <v>68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>D138-E138</f>
        <v>0</v>
      </c>
    </row>
    <row r="139" spans="1:7" x14ac:dyDescent="0.25">
      <c r="A139" s="16" t="s">
        <v>69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ref="G139:G145" si="30">D139-E139</f>
        <v>0</v>
      </c>
    </row>
    <row r="140" spans="1:7" x14ac:dyDescent="0.25">
      <c r="A140" s="16" t="s">
        <v>70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30"/>
        <v>0</v>
      </c>
    </row>
    <row r="141" spans="1:7" x14ac:dyDescent="0.25">
      <c r="A141" s="16" t="s">
        <v>71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30"/>
        <v>0</v>
      </c>
    </row>
    <row r="142" spans="1:7" x14ac:dyDescent="0.25">
      <c r="A142" s="16" t="s">
        <v>72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30"/>
        <v>0</v>
      </c>
    </row>
    <row r="143" spans="1:7" x14ac:dyDescent="0.25">
      <c r="A143" s="16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30"/>
        <v>0</v>
      </c>
    </row>
    <row r="144" spans="1:7" x14ac:dyDescent="0.25">
      <c r="A144" s="16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30"/>
        <v>0</v>
      </c>
    </row>
    <row r="145" spans="1:256" x14ac:dyDescent="0.25">
      <c r="A145" s="16" t="s">
        <v>75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f t="shared" si="30"/>
        <v>0</v>
      </c>
    </row>
    <row r="146" spans="1:256" x14ac:dyDescent="0.25">
      <c r="A146" s="14" t="s">
        <v>76</v>
      </c>
      <c r="B146" s="15">
        <f t="shared" ref="B146:G146" si="31">SUM(B147:B149)</f>
        <v>1541636513</v>
      </c>
      <c r="C146" s="15">
        <f t="shared" si="31"/>
        <v>134431140.78</v>
      </c>
      <c r="D146" s="15">
        <f t="shared" si="31"/>
        <v>1676067653.78</v>
      </c>
      <c r="E146" s="15">
        <f t="shared" si="31"/>
        <v>902448130.46000004</v>
      </c>
      <c r="F146" s="15">
        <f t="shared" si="31"/>
        <v>899842231.29999995</v>
      </c>
      <c r="G146" s="15">
        <f t="shared" si="31"/>
        <v>773619523.31999993</v>
      </c>
    </row>
    <row r="147" spans="1:256" x14ac:dyDescent="0.25">
      <c r="A147" s="16" t="s">
        <v>77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>D147-E147</f>
        <v>0</v>
      </c>
    </row>
    <row r="148" spans="1:256" x14ac:dyDescent="0.25">
      <c r="A148" s="16" t="s">
        <v>78</v>
      </c>
      <c r="B148" s="15">
        <v>1448141341</v>
      </c>
      <c r="C148" s="15">
        <v>1128274.74</v>
      </c>
      <c r="D148" s="15">
        <v>1449269615.74</v>
      </c>
      <c r="E148" s="15">
        <v>804717799.74000001</v>
      </c>
      <c r="F148" s="15">
        <v>804717799.74000001</v>
      </c>
      <c r="G148" s="15">
        <f>D148-E148</f>
        <v>644551816</v>
      </c>
    </row>
    <row r="149" spans="1:256" x14ac:dyDescent="0.25">
      <c r="A149" s="16" t="s">
        <v>79</v>
      </c>
      <c r="B149" s="15">
        <v>93495172</v>
      </c>
      <c r="C149" s="15">
        <v>133302866.04000001</v>
      </c>
      <c r="D149" s="15">
        <v>226798038.03999999</v>
      </c>
      <c r="E149" s="15">
        <v>97730330.719999999</v>
      </c>
      <c r="F149" s="15">
        <v>95124431.560000002</v>
      </c>
      <c r="G149" s="15">
        <f>D149-E149</f>
        <v>129067707.31999999</v>
      </c>
    </row>
    <row r="150" spans="1:256" x14ac:dyDescent="0.25">
      <c r="A150" s="14" t="s">
        <v>80</v>
      </c>
      <c r="B150" s="15">
        <f t="shared" ref="B150:G150" si="32">SUM(B151:B157)</f>
        <v>0</v>
      </c>
      <c r="C150" s="15">
        <f t="shared" si="32"/>
        <v>0</v>
      </c>
      <c r="D150" s="15">
        <f t="shared" si="32"/>
        <v>0</v>
      </c>
      <c r="E150" s="15">
        <f t="shared" si="32"/>
        <v>0</v>
      </c>
      <c r="F150" s="15">
        <f t="shared" si="32"/>
        <v>0</v>
      </c>
      <c r="G150" s="15">
        <f t="shared" si="32"/>
        <v>0</v>
      </c>
    </row>
    <row r="151" spans="1:256" x14ac:dyDescent="0.25">
      <c r="A151" s="16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>D151-E151</f>
        <v>0</v>
      </c>
    </row>
    <row r="152" spans="1:256" x14ac:dyDescent="0.25">
      <c r="A152" s="16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ref="G152:G157" si="33">D152-E152</f>
        <v>0</v>
      </c>
    </row>
    <row r="153" spans="1:256" x14ac:dyDescent="0.25">
      <c r="A153" s="16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3"/>
        <v>0</v>
      </c>
    </row>
    <row r="154" spans="1:256" x14ac:dyDescent="0.25">
      <c r="A154" s="22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3"/>
        <v>0</v>
      </c>
    </row>
    <row r="155" spans="1:256" x14ac:dyDescent="0.25">
      <c r="A155" s="16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3"/>
        <v>0</v>
      </c>
    </row>
    <row r="156" spans="1:256" x14ac:dyDescent="0.25">
      <c r="A156" s="16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3"/>
        <v>0</v>
      </c>
    </row>
    <row r="157" spans="1:256" x14ac:dyDescent="0.25">
      <c r="A157" s="16" t="s">
        <v>87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33"/>
        <v>0</v>
      </c>
    </row>
    <row r="158" spans="1:256" x14ac:dyDescent="0.25">
      <c r="A158" s="25"/>
      <c r="B158" s="20"/>
      <c r="C158" s="20"/>
      <c r="D158" s="20"/>
      <c r="E158" s="20"/>
      <c r="F158" s="20"/>
      <c r="G158" s="20"/>
    </row>
    <row r="159" spans="1:256" x14ac:dyDescent="0.25">
      <c r="A159" s="26" t="s">
        <v>89</v>
      </c>
      <c r="B159" s="13">
        <f t="shared" ref="B159:G159" si="34">B9+B84</f>
        <v>21454315101</v>
      </c>
      <c r="C159" s="13">
        <f t="shared" si="34"/>
        <v>2020657278.7499998</v>
      </c>
      <c r="D159" s="13">
        <f t="shared" si="34"/>
        <v>23474972379.75</v>
      </c>
      <c r="E159" s="13">
        <f t="shared" si="34"/>
        <v>11474543728.860001</v>
      </c>
      <c r="F159" s="13">
        <f t="shared" si="34"/>
        <v>11349176288.389999</v>
      </c>
      <c r="G159" s="13">
        <f t="shared" si="34"/>
        <v>12000428650.889999</v>
      </c>
    </row>
    <row r="160" spans="1:256" x14ac:dyDescent="0.25">
      <c r="A160" s="27"/>
      <c r="B160" s="28"/>
      <c r="C160" s="28"/>
      <c r="D160" s="28"/>
      <c r="E160" s="28"/>
      <c r="F160" s="28"/>
      <c r="G160" s="28"/>
      <c r="IV160" s="29"/>
    </row>
  </sheetData>
  <mergeCells count="15">
    <mergeCell ref="A7:A8"/>
    <mergeCell ref="B7:F7"/>
    <mergeCell ref="G7:G8"/>
    <mergeCell ref="B67:B68"/>
    <mergeCell ref="C67:C68"/>
    <mergeCell ref="D67:D68"/>
    <mergeCell ref="E67:E68"/>
    <mergeCell ref="F67:F68"/>
    <mergeCell ref="G67:G6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7 B69:G1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2022-03-31T16:18:41Z</dcterms:created>
  <dcterms:modified xsi:type="dcterms:W3CDTF">2022-03-31T16:19:13Z</dcterms:modified>
</cp:coreProperties>
</file>