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52F7A424-8E84-4650-90C5-916F3E512805}" xr6:coauthVersionLast="36" xr6:coauthVersionMax="36" xr10:uidLastSave="{00000000-0000-0000-0000-000000000000}"/>
  <bookViews>
    <workbookView xWindow="0" yWindow="0" windowWidth="20490" windowHeight="7545" xr2:uid="{4CEFE26A-FF1B-4FF4-8AB7-69F27F3F039B}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G75" i="1" s="1"/>
  <c r="E75" i="1"/>
  <c r="D75" i="1"/>
  <c r="C75" i="1"/>
  <c r="B75" i="1"/>
  <c r="G74" i="1"/>
  <c r="G73" i="1"/>
  <c r="G72" i="1"/>
  <c r="G71" i="1"/>
  <c r="G68" i="1"/>
  <c r="D68" i="1"/>
  <c r="F67" i="1"/>
  <c r="G67" i="1" s="1"/>
  <c r="E67" i="1"/>
  <c r="D67" i="1"/>
  <c r="C67" i="1"/>
  <c r="B67" i="1"/>
  <c r="B70" i="1" s="1"/>
  <c r="D65" i="1"/>
  <c r="B65" i="1"/>
  <c r="G63" i="1"/>
  <c r="G62" i="1"/>
  <c r="G61" i="1"/>
  <c r="G60" i="1"/>
  <c r="F59" i="1"/>
  <c r="G59" i="1" s="1"/>
  <c r="E59" i="1"/>
  <c r="G58" i="1"/>
  <c r="G57" i="1"/>
  <c r="G56" i="1"/>
  <c r="G55" i="1"/>
  <c r="F54" i="1"/>
  <c r="G54" i="1" s="1"/>
  <c r="E54" i="1"/>
  <c r="E65" i="1" s="1"/>
  <c r="D54" i="1"/>
  <c r="C54" i="1"/>
  <c r="G53" i="1"/>
  <c r="G52" i="1"/>
  <c r="G51" i="1"/>
  <c r="G50" i="1"/>
  <c r="G49" i="1"/>
  <c r="G48" i="1"/>
  <c r="G47" i="1"/>
  <c r="G46" i="1"/>
  <c r="F45" i="1"/>
  <c r="G45" i="1" s="1"/>
  <c r="E45" i="1"/>
  <c r="C45" i="1"/>
  <c r="C65" i="1" s="1"/>
  <c r="C41" i="1"/>
  <c r="C70" i="1" s="1"/>
  <c r="B41" i="1"/>
  <c r="G39" i="1"/>
  <c r="D39" i="1"/>
  <c r="G38" i="1"/>
  <c r="G37" i="1" s="1"/>
  <c r="D38" i="1"/>
  <c r="D37" i="1"/>
  <c r="G36" i="1"/>
  <c r="G35" i="1" s="1"/>
  <c r="D36" i="1"/>
  <c r="F35" i="1"/>
  <c r="E35" i="1"/>
  <c r="D35" i="1"/>
  <c r="C35" i="1"/>
  <c r="G34" i="1"/>
  <c r="D34" i="1"/>
  <c r="G33" i="1"/>
  <c r="D33" i="1"/>
  <c r="G32" i="1"/>
  <c r="D32" i="1"/>
  <c r="G31" i="1"/>
  <c r="D31" i="1"/>
  <c r="G30" i="1"/>
  <c r="G28" i="1" s="1"/>
  <c r="D30" i="1"/>
  <c r="G29" i="1"/>
  <c r="D29" i="1"/>
  <c r="F28" i="1"/>
  <c r="E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G16" i="1" s="1"/>
  <c r="D17" i="1"/>
  <c r="F16" i="1"/>
  <c r="F41" i="1" s="1"/>
  <c r="E16" i="1"/>
  <c r="E41" i="1" s="1"/>
  <c r="E70" i="1" s="1"/>
  <c r="D16" i="1"/>
  <c r="C16" i="1"/>
  <c r="G15" i="1"/>
  <c r="D15" i="1"/>
  <c r="G14" i="1"/>
  <c r="D14" i="1"/>
  <c r="G13" i="1"/>
  <c r="D13" i="1"/>
  <c r="G12" i="1"/>
  <c r="D12" i="1"/>
  <c r="G11" i="1"/>
  <c r="D11" i="1"/>
  <c r="G10" i="1"/>
  <c r="G41" i="1" s="1"/>
  <c r="G42" i="1" s="1"/>
  <c r="D10" i="1"/>
  <c r="G9" i="1"/>
  <c r="D9" i="1"/>
  <c r="D41" i="1" s="1"/>
  <c r="D70" i="1" s="1"/>
  <c r="F65" i="1" l="1"/>
  <c r="G65" i="1" s="1"/>
  <c r="F70" i="1" l="1"/>
  <c r="G70" i="1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<sst xmlns="http://schemas.openxmlformats.org/spreadsheetml/2006/main" count="75" uniqueCount="75">
  <si>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</si>
  <si>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</si>
  <si>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</si>
  <si>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septiembre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</si>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</sst>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4" fontId="2" fillId="3" borderId="12" xfId="1" applyNumberFormat="1" applyFont="1" applyFill="1" applyBorder="1" applyAlignment="1" applyProtection="1">
      <alignment vertical="center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  <xf numFmtId="4" fontId="2" fillId="3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269260805.75</v>
          </cell>
          <cell r="D9">
            <v>11576850570.75</v>
          </cell>
          <cell r="E9">
            <v>7275485167.5699987</v>
          </cell>
          <cell r="F9">
            <v>7269518185.5699987</v>
          </cell>
          <cell r="G9">
            <v>4301365403.1800003</v>
          </cell>
        </row>
        <row r="37">
          <cell r="B37">
            <v>11042353021</v>
          </cell>
          <cell r="C37">
            <v>1331239656.1399999</v>
          </cell>
          <cell r="D37">
            <v>12373592677.139999</v>
          </cell>
          <cell r="E37">
            <v>8663132965.6199989</v>
          </cell>
          <cell r="F37">
            <v>8661325615.9399986</v>
          </cell>
          <cell r="G37">
            <v>3710459711.5199995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22D6-4A51-4548-9CD8-F69E2E5F8F22}">
  <sheetPr>
    <pageSetUpPr fitToPage="1"/>
  </sheetPr>
  <dimension ref="A1:IU77"/>
  <sheetViews>
    <sheetView tabSelected="1" topLeftCell="A49" zoomScale="90" zoomScaleNormal="90" workbookViewId="0">
      <pane xSplit="1" topLeftCell="B1" activePane="topRight" state="frozen"/>
      <selection pane="topRight" activeCell="D70" sqref="D70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  <col min="257" max="257" width="76.7109375" customWidth="1"/>
    <col min="258" max="263" width="20.7109375" customWidth="1"/>
    <col min="264" max="511" width="0" hidden="1" customWidth="1"/>
    <col min="513" max="513" width="76.7109375" customWidth="1"/>
    <col min="514" max="519" width="20.7109375" customWidth="1"/>
    <col min="520" max="767" width="0" hidden="1" customWidth="1"/>
    <col min="769" max="769" width="76.7109375" customWidth="1"/>
    <col min="770" max="775" width="20.7109375" customWidth="1"/>
    <col min="776" max="1023" width="0" hidden="1" customWidth="1"/>
    <col min="1025" max="1025" width="76.7109375" customWidth="1"/>
    <col min="1026" max="1031" width="20.7109375" customWidth="1"/>
    <col min="1032" max="1279" width="0" hidden="1" customWidth="1"/>
    <col min="1281" max="1281" width="76.7109375" customWidth="1"/>
    <col min="1282" max="1287" width="20.7109375" customWidth="1"/>
    <col min="1288" max="1535" width="0" hidden="1" customWidth="1"/>
    <col min="1537" max="1537" width="76.7109375" customWidth="1"/>
    <col min="1538" max="1543" width="20.7109375" customWidth="1"/>
    <col min="1544" max="1791" width="0" hidden="1" customWidth="1"/>
    <col min="1793" max="1793" width="76.7109375" customWidth="1"/>
    <col min="1794" max="1799" width="20.7109375" customWidth="1"/>
    <col min="1800" max="2047" width="0" hidden="1" customWidth="1"/>
    <col min="2049" max="2049" width="76.7109375" customWidth="1"/>
    <col min="2050" max="2055" width="20.7109375" customWidth="1"/>
    <col min="2056" max="2303" width="0" hidden="1" customWidth="1"/>
    <col min="2305" max="2305" width="76.7109375" customWidth="1"/>
    <col min="2306" max="2311" width="20.7109375" customWidth="1"/>
    <col min="2312" max="2559" width="0" hidden="1" customWidth="1"/>
    <col min="2561" max="2561" width="76.7109375" customWidth="1"/>
    <col min="2562" max="2567" width="20.7109375" customWidth="1"/>
    <col min="2568" max="2815" width="0" hidden="1" customWidth="1"/>
    <col min="2817" max="2817" width="76.7109375" customWidth="1"/>
    <col min="2818" max="2823" width="20.7109375" customWidth="1"/>
    <col min="2824" max="3071" width="0" hidden="1" customWidth="1"/>
    <col min="3073" max="3073" width="76.7109375" customWidth="1"/>
    <col min="3074" max="3079" width="20.7109375" customWidth="1"/>
    <col min="3080" max="3327" width="0" hidden="1" customWidth="1"/>
    <col min="3329" max="3329" width="76.7109375" customWidth="1"/>
    <col min="3330" max="3335" width="20.7109375" customWidth="1"/>
    <col min="3336" max="3583" width="0" hidden="1" customWidth="1"/>
    <col min="3585" max="3585" width="76.7109375" customWidth="1"/>
    <col min="3586" max="3591" width="20.7109375" customWidth="1"/>
    <col min="3592" max="3839" width="0" hidden="1" customWidth="1"/>
    <col min="3841" max="3841" width="76.7109375" customWidth="1"/>
    <col min="3842" max="3847" width="20.7109375" customWidth="1"/>
    <col min="3848" max="4095" width="0" hidden="1" customWidth="1"/>
    <col min="4097" max="4097" width="76.7109375" customWidth="1"/>
    <col min="4098" max="4103" width="20.7109375" customWidth="1"/>
    <col min="4104" max="4351" width="0" hidden="1" customWidth="1"/>
    <col min="4353" max="4353" width="76.7109375" customWidth="1"/>
    <col min="4354" max="4359" width="20.7109375" customWidth="1"/>
    <col min="4360" max="4607" width="0" hidden="1" customWidth="1"/>
    <col min="4609" max="4609" width="76.7109375" customWidth="1"/>
    <col min="4610" max="4615" width="20.7109375" customWidth="1"/>
    <col min="4616" max="4863" width="0" hidden="1" customWidth="1"/>
    <col min="4865" max="4865" width="76.7109375" customWidth="1"/>
    <col min="4866" max="4871" width="20.7109375" customWidth="1"/>
    <col min="4872" max="5119" width="0" hidden="1" customWidth="1"/>
    <col min="5121" max="5121" width="76.7109375" customWidth="1"/>
    <col min="5122" max="5127" width="20.7109375" customWidth="1"/>
    <col min="5128" max="5375" width="0" hidden="1" customWidth="1"/>
    <col min="5377" max="5377" width="76.7109375" customWidth="1"/>
    <col min="5378" max="5383" width="20.7109375" customWidth="1"/>
    <col min="5384" max="5631" width="0" hidden="1" customWidth="1"/>
    <col min="5633" max="5633" width="76.7109375" customWidth="1"/>
    <col min="5634" max="5639" width="20.7109375" customWidth="1"/>
    <col min="5640" max="5887" width="0" hidden="1" customWidth="1"/>
    <col min="5889" max="5889" width="76.7109375" customWidth="1"/>
    <col min="5890" max="5895" width="20.7109375" customWidth="1"/>
    <col min="5896" max="6143" width="0" hidden="1" customWidth="1"/>
    <col min="6145" max="6145" width="76.7109375" customWidth="1"/>
    <col min="6146" max="6151" width="20.7109375" customWidth="1"/>
    <col min="6152" max="6399" width="0" hidden="1" customWidth="1"/>
    <col min="6401" max="6401" width="76.7109375" customWidth="1"/>
    <col min="6402" max="6407" width="20.7109375" customWidth="1"/>
    <col min="6408" max="6655" width="0" hidden="1" customWidth="1"/>
    <col min="6657" max="6657" width="76.7109375" customWidth="1"/>
    <col min="6658" max="6663" width="20.7109375" customWidth="1"/>
    <col min="6664" max="6911" width="0" hidden="1" customWidth="1"/>
    <col min="6913" max="6913" width="76.7109375" customWidth="1"/>
    <col min="6914" max="6919" width="20.7109375" customWidth="1"/>
    <col min="6920" max="7167" width="0" hidden="1" customWidth="1"/>
    <col min="7169" max="7169" width="76.7109375" customWidth="1"/>
    <col min="7170" max="7175" width="20.7109375" customWidth="1"/>
    <col min="7176" max="7423" width="0" hidden="1" customWidth="1"/>
    <col min="7425" max="7425" width="76.7109375" customWidth="1"/>
    <col min="7426" max="7431" width="20.7109375" customWidth="1"/>
    <col min="7432" max="7679" width="0" hidden="1" customWidth="1"/>
    <col min="7681" max="7681" width="76.7109375" customWidth="1"/>
    <col min="7682" max="7687" width="20.7109375" customWidth="1"/>
    <col min="7688" max="7935" width="0" hidden="1" customWidth="1"/>
    <col min="7937" max="7937" width="76.7109375" customWidth="1"/>
    <col min="7938" max="7943" width="20.7109375" customWidth="1"/>
    <col min="7944" max="8191" width="0" hidden="1" customWidth="1"/>
    <col min="8193" max="8193" width="76.7109375" customWidth="1"/>
    <col min="8194" max="8199" width="20.7109375" customWidth="1"/>
    <col min="8200" max="8447" width="0" hidden="1" customWidth="1"/>
    <col min="8449" max="8449" width="76.7109375" customWidth="1"/>
    <col min="8450" max="8455" width="20.7109375" customWidth="1"/>
    <col min="8456" max="8703" width="0" hidden="1" customWidth="1"/>
    <col min="8705" max="8705" width="76.7109375" customWidth="1"/>
    <col min="8706" max="8711" width="20.7109375" customWidth="1"/>
    <col min="8712" max="8959" width="0" hidden="1" customWidth="1"/>
    <col min="8961" max="8961" width="76.7109375" customWidth="1"/>
    <col min="8962" max="8967" width="20.7109375" customWidth="1"/>
    <col min="8968" max="9215" width="0" hidden="1" customWidth="1"/>
    <col min="9217" max="9217" width="76.7109375" customWidth="1"/>
    <col min="9218" max="9223" width="20.7109375" customWidth="1"/>
    <col min="9224" max="9471" width="0" hidden="1" customWidth="1"/>
    <col min="9473" max="9473" width="76.7109375" customWidth="1"/>
    <col min="9474" max="9479" width="20.7109375" customWidth="1"/>
    <col min="9480" max="9727" width="0" hidden="1" customWidth="1"/>
    <col min="9729" max="9729" width="76.7109375" customWidth="1"/>
    <col min="9730" max="9735" width="20.7109375" customWidth="1"/>
    <col min="9736" max="9983" width="0" hidden="1" customWidth="1"/>
    <col min="9985" max="9985" width="76.7109375" customWidth="1"/>
    <col min="9986" max="9991" width="20.7109375" customWidth="1"/>
    <col min="9992" max="10239" width="0" hidden="1" customWidth="1"/>
    <col min="10241" max="10241" width="76.7109375" customWidth="1"/>
    <col min="10242" max="10247" width="20.7109375" customWidth="1"/>
    <col min="10248" max="10495" width="0" hidden="1" customWidth="1"/>
    <col min="10497" max="10497" width="76.7109375" customWidth="1"/>
    <col min="10498" max="10503" width="20.7109375" customWidth="1"/>
    <col min="10504" max="10751" width="0" hidden="1" customWidth="1"/>
    <col min="10753" max="10753" width="76.7109375" customWidth="1"/>
    <col min="10754" max="10759" width="20.7109375" customWidth="1"/>
    <col min="10760" max="11007" width="0" hidden="1" customWidth="1"/>
    <col min="11009" max="11009" width="76.7109375" customWidth="1"/>
    <col min="11010" max="11015" width="20.7109375" customWidth="1"/>
    <col min="11016" max="11263" width="0" hidden="1" customWidth="1"/>
    <col min="11265" max="11265" width="76.7109375" customWidth="1"/>
    <col min="11266" max="11271" width="20.7109375" customWidth="1"/>
    <col min="11272" max="11519" width="0" hidden="1" customWidth="1"/>
    <col min="11521" max="11521" width="76.7109375" customWidth="1"/>
    <col min="11522" max="11527" width="20.7109375" customWidth="1"/>
    <col min="11528" max="11775" width="0" hidden="1" customWidth="1"/>
    <col min="11777" max="11777" width="76.7109375" customWidth="1"/>
    <col min="11778" max="11783" width="20.7109375" customWidth="1"/>
    <col min="11784" max="12031" width="0" hidden="1" customWidth="1"/>
    <col min="12033" max="12033" width="76.7109375" customWidth="1"/>
    <col min="12034" max="12039" width="20.7109375" customWidth="1"/>
    <col min="12040" max="12287" width="0" hidden="1" customWidth="1"/>
    <col min="12289" max="12289" width="76.7109375" customWidth="1"/>
    <col min="12290" max="12295" width="20.7109375" customWidth="1"/>
    <col min="12296" max="12543" width="0" hidden="1" customWidth="1"/>
    <col min="12545" max="12545" width="76.7109375" customWidth="1"/>
    <col min="12546" max="12551" width="20.7109375" customWidth="1"/>
    <col min="12552" max="12799" width="0" hidden="1" customWidth="1"/>
    <col min="12801" max="12801" width="76.7109375" customWidth="1"/>
    <col min="12802" max="12807" width="20.7109375" customWidth="1"/>
    <col min="12808" max="13055" width="0" hidden="1" customWidth="1"/>
    <col min="13057" max="13057" width="76.7109375" customWidth="1"/>
    <col min="13058" max="13063" width="20.7109375" customWidth="1"/>
    <col min="13064" max="13311" width="0" hidden="1" customWidth="1"/>
    <col min="13313" max="13313" width="76.7109375" customWidth="1"/>
    <col min="13314" max="13319" width="20.7109375" customWidth="1"/>
    <col min="13320" max="13567" width="0" hidden="1" customWidth="1"/>
    <col min="13569" max="13569" width="76.7109375" customWidth="1"/>
    <col min="13570" max="13575" width="20.7109375" customWidth="1"/>
    <col min="13576" max="13823" width="0" hidden="1" customWidth="1"/>
    <col min="13825" max="13825" width="76.7109375" customWidth="1"/>
    <col min="13826" max="13831" width="20.7109375" customWidth="1"/>
    <col min="13832" max="14079" width="0" hidden="1" customWidth="1"/>
    <col min="14081" max="14081" width="76.7109375" customWidth="1"/>
    <col min="14082" max="14087" width="20.7109375" customWidth="1"/>
    <col min="14088" max="14335" width="0" hidden="1" customWidth="1"/>
    <col min="14337" max="14337" width="76.7109375" customWidth="1"/>
    <col min="14338" max="14343" width="20.7109375" customWidth="1"/>
    <col min="14344" max="14591" width="0" hidden="1" customWidth="1"/>
    <col min="14593" max="14593" width="76.7109375" customWidth="1"/>
    <col min="14594" max="14599" width="20.7109375" customWidth="1"/>
    <col min="14600" max="14847" width="0" hidden="1" customWidth="1"/>
    <col min="14849" max="14849" width="76.7109375" customWidth="1"/>
    <col min="14850" max="14855" width="20.7109375" customWidth="1"/>
    <col min="14856" max="15103" width="0" hidden="1" customWidth="1"/>
    <col min="15105" max="15105" width="76.7109375" customWidth="1"/>
    <col min="15106" max="15111" width="20.7109375" customWidth="1"/>
    <col min="15112" max="15359" width="0" hidden="1" customWidth="1"/>
    <col min="15361" max="15361" width="76.7109375" customWidth="1"/>
    <col min="15362" max="15367" width="20.7109375" customWidth="1"/>
    <col min="15368" max="15615" width="0" hidden="1" customWidth="1"/>
    <col min="15617" max="15617" width="76.7109375" customWidth="1"/>
    <col min="15618" max="15623" width="20.7109375" customWidth="1"/>
    <col min="15624" max="15871" width="0" hidden="1" customWidth="1"/>
    <col min="15873" max="15873" width="76.7109375" customWidth="1"/>
    <col min="15874" max="15879" width="20.7109375" customWidth="1"/>
    <col min="15880" max="16127" width="0" hidden="1" customWidth="1"/>
    <col min="16129" max="16129" width="76.7109375" customWidth="1"/>
    <col min="16130" max="16135" width="20.710937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1667820079</v>
      </c>
      <c r="C9" s="22">
        <v>0</v>
      </c>
      <c r="D9" s="23">
        <f>+B9+C9</f>
        <v>1667820079</v>
      </c>
      <c r="E9" s="22">
        <v>1592887501</v>
      </c>
      <c r="F9" s="22">
        <v>1592856710</v>
      </c>
      <c r="G9" s="22">
        <f>+F9-B9</f>
        <v>-74963369</v>
      </c>
    </row>
    <row r="10" spans="1:7" x14ac:dyDescent="0.25">
      <c r="A10" s="21" t="s">
        <v>15</v>
      </c>
      <c r="B10" s="22">
        <v>0</v>
      </c>
      <c r="C10" s="22">
        <v>0</v>
      </c>
      <c r="D10" s="23">
        <f t="shared" ref="D10:D39" si="0">+B10+C10</f>
        <v>0</v>
      </c>
      <c r="E10" s="22">
        <v>0</v>
      </c>
      <c r="F10" s="22">
        <v>0</v>
      </c>
      <c r="G10" s="22">
        <f t="shared" ref="G10:G15" si="1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3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7" x14ac:dyDescent="0.25">
      <c r="A12" s="21" t="s">
        <v>17</v>
      </c>
      <c r="B12" s="22">
        <v>451544046</v>
      </c>
      <c r="C12" s="22">
        <v>0</v>
      </c>
      <c r="D12" s="23">
        <f t="shared" si="0"/>
        <v>451544046</v>
      </c>
      <c r="E12" s="22">
        <v>449944807.67999995</v>
      </c>
      <c r="F12" s="22">
        <v>449943381.67999995</v>
      </c>
      <c r="G12" s="22">
        <f t="shared" si="1"/>
        <v>-1600664.3200000525</v>
      </c>
    </row>
    <row r="13" spans="1:7" x14ac:dyDescent="0.25">
      <c r="A13" s="21" t="s">
        <v>18</v>
      </c>
      <c r="B13" s="22">
        <v>17998246</v>
      </c>
      <c r="C13" s="22">
        <v>126430349.98</v>
      </c>
      <c r="D13" s="23">
        <f t="shared" si="0"/>
        <v>144428595.98000002</v>
      </c>
      <c r="E13" s="22">
        <v>144425632.44</v>
      </c>
      <c r="F13" s="22">
        <v>144425632.44</v>
      </c>
      <c r="G13" s="22">
        <f t="shared" si="1"/>
        <v>126427386.44</v>
      </c>
    </row>
    <row r="14" spans="1:7" x14ac:dyDescent="0.25">
      <c r="A14" s="21" t="s">
        <v>19</v>
      </c>
      <c r="B14" s="22">
        <v>13352173</v>
      </c>
      <c r="C14" s="22">
        <v>41579597.700000003</v>
      </c>
      <c r="D14" s="23">
        <f t="shared" si="0"/>
        <v>54931770.700000003</v>
      </c>
      <c r="E14" s="22">
        <v>54929634.900000006</v>
      </c>
      <c r="F14" s="22">
        <v>54808612.900000006</v>
      </c>
      <c r="G14" s="22">
        <f t="shared" si="1"/>
        <v>41456439.900000006</v>
      </c>
    </row>
    <row r="15" spans="1:7" x14ac:dyDescent="0.25">
      <c r="A15" s="21" t="s">
        <v>20</v>
      </c>
      <c r="B15" s="22">
        <v>0</v>
      </c>
      <c r="C15" s="22">
        <v>0</v>
      </c>
      <c r="D15" s="23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7" x14ac:dyDescent="0.25">
      <c r="A16" s="24" t="s">
        <v>21</v>
      </c>
      <c r="B16" s="22">
        <v>9012613819</v>
      </c>
      <c r="C16" s="23">
        <f>SUM(C17:C27)</f>
        <v>-106399877</v>
      </c>
      <c r="D16" s="23">
        <f t="shared" si="0"/>
        <v>8906213942</v>
      </c>
      <c r="E16" s="23">
        <f>SUM(E17:E27)</f>
        <v>6554674623.5799999</v>
      </c>
      <c r="F16" s="22">
        <f>SUM(F17:F27)</f>
        <v>6554674623.5799999</v>
      </c>
      <c r="G16" s="22">
        <f>SUM(G17:G27)</f>
        <v>-2457939195.4200001</v>
      </c>
    </row>
    <row r="17" spans="1:7" x14ac:dyDescent="0.25">
      <c r="A17" s="25" t="s">
        <v>22</v>
      </c>
      <c r="B17" s="26">
        <v>5737361274</v>
      </c>
      <c r="C17" s="26">
        <v>-316840237</v>
      </c>
      <c r="D17" s="23">
        <f t="shared" si="0"/>
        <v>5420521037</v>
      </c>
      <c r="E17" s="26">
        <v>3976661770.5799999</v>
      </c>
      <c r="F17" s="26">
        <v>3976661770.5799999</v>
      </c>
      <c r="G17" s="26">
        <f>+F17-B17</f>
        <v>-1760699503.4200001</v>
      </c>
    </row>
    <row r="18" spans="1:7" x14ac:dyDescent="0.25">
      <c r="A18" s="25" t="s">
        <v>23</v>
      </c>
      <c r="B18" s="26">
        <v>386933569</v>
      </c>
      <c r="C18" s="26">
        <v>-650893</v>
      </c>
      <c r="D18" s="23">
        <f t="shared" si="0"/>
        <v>386282676</v>
      </c>
      <c r="E18" s="26">
        <v>310207856</v>
      </c>
      <c r="F18" s="26">
        <v>310207856</v>
      </c>
      <c r="G18" s="26">
        <f t="shared" ref="G18:G33" si="2">+F18-B18</f>
        <v>-76725713</v>
      </c>
    </row>
    <row r="19" spans="1:7" x14ac:dyDescent="0.25">
      <c r="A19" s="25" t="s">
        <v>24</v>
      </c>
      <c r="B19" s="26">
        <v>264762482</v>
      </c>
      <c r="C19" s="26">
        <v>-550213</v>
      </c>
      <c r="D19" s="23">
        <f t="shared" si="0"/>
        <v>264212269</v>
      </c>
      <c r="E19" s="26">
        <v>199764283</v>
      </c>
      <c r="F19" s="26">
        <v>199764283</v>
      </c>
      <c r="G19" s="26">
        <f t="shared" si="2"/>
        <v>-64998199</v>
      </c>
    </row>
    <row r="20" spans="1:7" x14ac:dyDescent="0.25">
      <c r="A20" s="25" t="s">
        <v>25</v>
      </c>
      <c r="B20" s="26">
        <v>0</v>
      </c>
      <c r="C20" s="26">
        <v>0</v>
      </c>
      <c r="D20" s="23">
        <f t="shared" si="0"/>
        <v>0</v>
      </c>
      <c r="E20" s="26">
        <v>0</v>
      </c>
      <c r="F20" s="26">
        <v>0</v>
      </c>
      <c r="G20" s="26">
        <f t="shared" si="2"/>
        <v>0</v>
      </c>
    </row>
    <row r="21" spans="1:7" x14ac:dyDescent="0.25">
      <c r="A21" s="25" t="s">
        <v>26</v>
      </c>
      <c r="B21" s="26">
        <v>1763764630</v>
      </c>
      <c r="C21" s="26">
        <v>0</v>
      </c>
      <c r="D21" s="23">
        <f t="shared" si="0"/>
        <v>1763764630</v>
      </c>
      <c r="E21" s="26">
        <v>1311830188</v>
      </c>
      <c r="F21" s="26">
        <v>1311830188</v>
      </c>
      <c r="G21" s="26">
        <f t="shared" si="2"/>
        <v>-451934442</v>
      </c>
    </row>
    <row r="22" spans="1:7" x14ac:dyDescent="0.25">
      <c r="A22" s="25" t="s">
        <v>27</v>
      </c>
      <c r="B22" s="26">
        <v>35523556</v>
      </c>
      <c r="C22" s="26">
        <v>2187070</v>
      </c>
      <c r="D22" s="23">
        <f t="shared" si="0"/>
        <v>37710626</v>
      </c>
      <c r="E22" s="26">
        <v>35152017</v>
      </c>
      <c r="F22" s="26">
        <v>35152017</v>
      </c>
      <c r="G22" s="26">
        <f t="shared" si="2"/>
        <v>-371539</v>
      </c>
    </row>
    <row r="23" spans="1:7" x14ac:dyDescent="0.25">
      <c r="A23" s="25" t="s">
        <v>28</v>
      </c>
      <c r="B23" s="26">
        <v>0</v>
      </c>
      <c r="C23" s="26">
        <v>0</v>
      </c>
      <c r="D23" s="23">
        <f>+B23+C23</f>
        <v>0</v>
      </c>
      <c r="E23" s="26">
        <v>0</v>
      </c>
      <c r="F23" s="26">
        <v>0</v>
      </c>
      <c r="G23" s="26">
        <f t="shared" si="2"/>
        <v>0</v>
      </c>
    </row>
    <row r="24" spans="1:7" x14ac:dyDescent="0.25">
      <c r="A24" s="25" t="s">
        <v>29</v>
      </c>
      <c r="B24" s="26">
        <v>0</v>
      </c>
      <c r="C24" s="26">
        <v>0</v>
      </c>
      <c r="D24" s="23">
        <f t="shared" si="0"/>
        <v>0</v>
      </c>
      <c r="E24" s="26">
        <v>0</v>
      </c>
      <c r="F24" s="26">
        <v>0</v>
      </c>
      <c r="G24" s="26">
        <f t="shared" si="2"/>
        <v>0</v>
      </c>
    </row>
    <row r="25" spans="1:7" x14ac:dyDescent="0.25">
      <c r="A25" s="25" t="s">
        <v>30</v>
      </c>
      <c r="B25" s="26">
        <v>182271118</v>
      </c>
      <c r="C25" s="26">
        <v>32927024</v>
      </c>
      <c r="D25" s="23">
        <f t="shared" si="0"/>
        <v>215198142</v>
      </c>
      <c r="E25" s="26">
        <v>119467659</v>
      </c>
      <c r="F25" s="26">
        <v>119467659</v>
      </c>
      <c r="G25" s="26">
        <f t="shared" si="2"/>
        <v>-62803459</v>
      </c>
    </row>
    <row r="26" spans="1:7" x14ac:dyDescent="0.25">
      <c r="A26" s="25" t="s">
        <v>31</v>
      </c>
      <c r="B26" s="26">
        <v>641997190</v>
      </c>
      <c r="C26" s="26">
        <v>166813427</v>
      </c>
      <c r="D26" s="23">
        <f t="shared" si="0"/>
        <v>808810617</v>
      </c>
      <c r="E26" s="26">
        <v>591876905</v>
      </c>
      <c r="F26" s="26">
        <v>591876905</v>
      </c>
      <c r="G26" s="26">
        <f t="shared" si="2"/>
        <v>-50120285</v>
      </c>
    </row>
    <row r="27" spans="1:7" x14ac:dyDescent="0.25">
      <c r="A27" s="25" t="s">
        <v>32</v>
      </c>
      <c r="B27" s="26">
        <v>0</v>
      </c>
      <c r="C27" s="26">
        <v>9713945</v>
      </c>
      <c r="D27" s="23">
        <f t="shared" si="0"/>
        <v>9713945</v>
      </c>
      <c r="E27" s="26">
        <v>9713945</v>
      </c>
      <c r="F27" s="26">
        <v>9713945</v>
      </c>
      <c r="G27" s="26">
        <f t="shared" si="2"/>
        <v>9713945</v>
      </c>
    </row>
    <row r="28" spans="1:7" x14ac:dyDescent="0.25">
      <c r="A28" s="21" t="s">
        <v>33</v>
      </c>
      <c r="B28" s="22">
        <v>144261402</v>
      </c>
      <c r="C28" s="22">
        <v>4370550</v>
      </c>
      <c r="D28" s="23">
        <f t="shared" si="0"/>
        <v>148631952</v>
      </c>
      <c r="E28" s="23">
        <f>SUM(E29:E33)</f>
        <v>132093141.66</v>
      </c>
      <c r="F28" s="22">
        <f>SUM(F29:F33)</f>
        <v>132093141.66</v>
      </c>
      <c r="G28" s="22">
        <f>SUM(G29:G33)</f>
        <v>-12168260.340000004</v>
      </c>
    </row>
    <row r="29" spans="1:7" x14ac:dyDescent="0.25">
      <c r="A29" s="25" t="s">
        <v>34</v>
      </c>
      <c r="B29" s="26">
        <v>0</v>
      </c>
      <c r="C29" s="26">
        <v>0</v>
      </c>
      <c r="D29" s="23">
        <f t="shared" si="0"/>
        <v>0</v>
      </c>
      <c r="E29" s="26">
        <v>0</v>
      </c>
      <c r="F29" s="26">
        <v>0</v>
      </c>
      <c r="G29" s="26">
        <f t="shared" si="2"/>
        <v>0</v>
      </c>
    </row>
    <row r="30" spans="1:7" x14ac:dyDescent="0.25">
      <c r="A30" s="25" t="s">
        <v>35</v>
      </c>
      <c r="B30" s="26">
        <v>14921500</v>
      </c>
      <c r="C30" s="26">
        <v>-4</v>
      </c>
      <c r="D30" s="23">
        <f t="shared" si="0"/>
        <v>14921496</v>
      </c>
      <c r="E30" s="26">
        <v>11191122</v>
      </c>
      <c r="F30" s="26">
        <v>11191122</v>
      </c>
      <c r="G30" s="26">
        <f t="shared" si="2"/>
        <v>-3730378</v>
      </c>
    </row>
    <row r="31" spans="1:7" x14ac:dyDescent="0.25">
      <c r="A31" s="25" t="s">
        <v>36</v>
      </c>
      <c r="B31" s="26">
        <v>55292858</v>
      </c>
      <c r="C31" s="26">
        <v>4370555</v>
      </c>
      <c r="D31" s="23">
        <f t="shared" si="0"/>
        <v>59663413</v>
      </c>
      <c r="E31" s="26">
        <v>55196444</v>
      </c>
      <c r="F31" s="26">
        <v>55196444</v>
      </c>
      <c r="G31" s="26">
        <f t="shared" si="2"/>
        <v>-96414</v>
      </c>
    </row>
    <row r="32" spans="1:7" x14ac:dyDescent="0.25">
      <c r="A32" s="25" t="s">
        <v>37</v>
      </c>
      <c r="B32" s="26">
        <v>11301173</v>
      </c>
      <c r="C32" s="26">
        <v>-1</v>
      </c>
      <c r="D32" s="23">
        <f t="shared" si="0"/>
        <v>11301172</v>
      </c>
      <c r="E32" s="26">
        <v>8688373</v>
      </c>
      <c r="F32" s="26">
        <v>8688373</v>
      </c>
      <c r="G32" s="26">
        <f t="shared" si="2"/>
        <v>-2612800</v>
      </c>
    </row>
    <row r="33" spans="1:7" x14ac:dyDescent="0.25">
      <c r="A33" s="25" t="s">
        <v>38</v>
      </c>
      <c r="B33" s="26">
        <v>62745871</v>
      </c>
      <c r="C33" s="26">
        <v>0</v>
      </c>
      <c r="D33" s="23">
        <f t="shared" si="0"/>
        <v>62745871</v>
      </c>
      <c r="E33" s="26">
        <v>57017202.659999996</v>
      </c>
      <c r="F33" s="26">
        <v>57017202.659999996</v>
      </c>
      <c r="G33" s="26">
        <f t="shared" si="2"/>
        <v>-5728668.3400000036</v>
      </c>
    </row>
    <row r="34" spans="1:7" x14ac:dyDescent="0.25">
      <c r="A34" s="21" t="s">
        <v>39</v>
      </c>
      <c r="B34" s="22">
        <v>0</v>
      </c>
      <c r="C34" s="22">
        <v>0</v>
      </c>
      <c r="D34" s="23">
        <f t="shared" si="0"/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v>0</v>
      </c>
      <c r="C35" s="23">
        <f>+C36</f>
        <v>626322</v>
      </c>
      <c r="D35" s="23">
        <f t="shared" si="0"/>
        <v>626322</v>
      </c>
      <c r="E35" s="23">
        <f>+E36</f>
        <v>626322</v>
      </c>
      <c r="F35" s="23">
        <f>+F36</f>
        <v>626322</v>
      </c>
      <c r="G35" s="22">
        <f>G36</f>
        <v>626322</v>
      </c>
    </row>
    <row r="36" spans="1:7" x14ac:dyDescent="0.25">
      <c r="A36" s="25" t="s">
        <v>41</v>
      </c>
      <c r="B36" s="26">
        <v>0</v>
      </c>
      <c r="C36" s="26">
        <v>626322</v>
      </c>
      <c r="D36" s="23">
        <f t="shared" si="0"/>
        <v>626322</v>
      </c>
      <c r="E36" s="26">
        <v>626322</v>
      </c>
      <c r="F36" s="26">
        <v>626322</v>
      </c>
      <c r="G36" s="26">
        <f>+F36-B36</f>
        <v>626322</v>
      </c>
    </row>
    <row r="37" spans="1:7" x14ac:dyDescent="0.25">
      <c r="A37" s="21" t="s">
        <v>42</v>
      </c>
      <c r="B37" s="22">
        <v>0</v>
      </c>
      <c r="C37" s="22">
        <v>0</v>
      </c>
      <c r="D37" s="23">
        <f t="shared" si="0"/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5" t="s">
        <v>43</v>
      </c>
      <c r="B38" s="26">
        <v>0</v>
      </c>
      <c r="C38" s="26">
        <v>0</v>
      </c>
      <c r="D38" s="23">
        <f t="shared" si="0"/>
        <v>0</v>
      </c>
      <c r="E38" s="26">
        <v>0</v>
      </c>
      <c r="F38" s="26">
        <v>0</v>
      </c>
      <c r="G38" s="26">
        <f>+F38-B38</f>
        <v>0</v>
      </c>
    </row>
    <row r="39" spans="1:7" x14ac:dyDescent="0.25">
      <c r="A39" s="25" t="s">
        <v>44</v>
      </c>
      <c r="B39" s="26">
        <v>0</v>
      </c>
      <c r="C39" s="26">
        <v>0</v>
      </c>
      <c r="D39" s="23">
        <f t="shared" si="0"/>
        <v>0</v>
      </c>
      <c r="E39" s="26">
        <v>0</v>
      </c>
      <c r="F39" s="26">
        <v>0</v>
      </c>
      <c r="G39" s="26">
        <f>+F39-B39</f>
        <v>0</v>
      </c>
    </row>
    <row r="40" spans="1:7" x14ac:dyDescent="0.25">
      <c r="A40" s="27"/>
      <c r="B40" s="26"/>
      <c r="C40" s="26"/>
      <c r="D40" s="26"/>
      <c r="E40" s="26"/>
      <c r="F40" s="26"/>
      <c r="G40" s="26"/>
    </row>
    <row r="41" spans="1:7" x14ac:dyDescent="0.25">
      <c r="A41" s="28" t="s">
        <v>45</v>
      </c>
      <c r="B41" s="22">
        <f t="shared" ref="B41:G41" si="3">SUM(B9,B10,B11,B12,B13,B14,B15,B16,B28,B34,B35,B37)</f>
        <v>11307589765</v>
      </c>
      <c r="C41" s="22">
        <f>SUM(C9,C10,C11,C12,C13,C14,C15,C16,C28,C34,C35,C37)</f>
        <v>66606942.680000007</v>
      </c>
      <c r="D41" s="22">
        <f t="shared" si="3"/>
        <v>11374196707.68</v>
      </c>
      <c r="E41" s="22">
        <f>SUM(E9,E10,E11,E12,E13,E14,E15,E16,E28,E34,E35,E37)</f>
        <v>8929581663.2600002</v>
      </c>
      <c r="F41" s="22">
        <f t="shared" si="3"/>
        <v>8929428424.2600002</v>
      </c>
      <c r="G41" s="22">
        <f t="shared" si="3"/>
        <v>-2378161340.7400002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v>9463964110</v>
      </c>
      <c r="C45" s="23">
        <f>SUM(C46:C53)</f>
        <v>226869995</v>
      </c>
      <c r="D45" s="22">
        <v>9690834105</v>
      </c>
      <c r="E45" s="22">
        <f>SUM(E46:E53)</f>
        <v>7192005465.0799999</v>
      </c>
      <c r="F45" s="22">
        <f>SUM(F46:F53)</f>
        <v>7192005465.0799999</v>
      </c>
      <c r="G45" s="23">
        <f>+F45-B45</f>
        <v>-2271958644.9200001</v>
      </c>
    </row>
    <row r="46" spans="1:7" x14ac:dyDescent="0.25">
      <c r="A46" s="32" t="s">
        <v>49</v>
      </c>
      <c r="B46" s="26">
        <v>4810685639</v>
      </c>
      <c r="C46" s="26">
        <v>0</v>
      </c>
      <c r="D46" s="26">
        <v>4810685639</v>
      </c>
      <c r="E46" s="26">
        <v>3447732770.9899998</v>
      </c>
      <c r="F46" s="26">
        <v>3447732770.9899998</v>
      </c>
      <c r="G46" s="23">
        <f t="shared" ref="G46:G75" si="4">+F46-B46</f>
        <v>-1362952868.0100002</v>
      </c>
    </row>
    <row r="47" spans="1:7" x14ac:dyDescent="0.25">
      <c r="A47" s="32" t="s">
        <v>50</v>
      </c>
      <c r="B47" s="26">
        <v>1931714766</v>
      </c>
      <c r="C47" s="26">
        <v>0</v>
      </c>
      <c r="D47" s="26">
        <v>1931714766</v>
      </c>
      <c r="E47" s="26">
        <v>1334499906.21</v>
      </c>
      <c r="F47" s="26">
        <v>1334499906.21</v>
      </c>
      <c r="G47" s="22">
        <f t="shared" si="4"/>
        <v>-597214859.78999996</v>
      </c>
    </row>
    <row r="48" spans="1:7" x14ac:dyDescent="0.25">
      <c r="A48" s="32" t="s">
        <v>51</v>
      </c>
      <c r="B48" s="26">
        <v>1023048035</v>
      </c>
      <c r="C48" s="26">
        <v>115644070</v>
      </c>
      <c r="D48" s="26">
        <v>1138692105</v>
      </c>
      <c r="E48" s="26">
        <v>1024822890</v>
      </c>
      <c r="F48" s="26">
        <v>1024822890</v>
      </c>
      <c r="G48" s="22">
        <f t="shared" si="4"/>
        <v>1774855</v>
      </c>
    </row>
    <row r="49" spans="1:7" ht="30" x14ac:dyDescent="0.25">
      <c r="A49" s="32" t="s">
        <v>52</v>
      </c>
      <c r="B49" s="26">
        <v>695402250</v>
      </c>
      <c r="C49" s="26">
        <v>423614</v>
      </c>
      <c r="D49" s="26">
        <v>695825864</v>
      </c>
      <c r="E49" s="26">
        <v>521869396</v>
      </c>
      <c r="F49" s="26">
        <v>521869396</v>
      </c>
      <c r="G49" s="22">
        <f t="shared" si="4"/>
        <v>-173532854</v>
      </c>
    </row>
    <row r="50" spans="1:7" x14ac:dyDescent="0.25">
      <c r="A50" s="32" t="s">
        <v>53</v>
      </c>
      <c r="B50" s="26">
        <v>428585214</v>
      </c>
      <c r="C50" s="26">
        <v>84892344</v>
      </c>
      <c r="D50" s="26">
        <v>513477558</v>
      </c>
      <c r="E50" s="26">
        <v>385108171</v>
      </c>
      <c r="F50" s="26">
        <v>385108171</v>
      </c>
      <c r="G50" s="22">
        <f t="shared" si="4"/>
        <v>-43477043</v>
      </c>
    </row>
    <row r="51" spans="1:7" x14ac:dyDescent="0.25">
      <c r="A51" s="32" t="s">
        <v>54</v>
      </c>
      <c r="B51" s="26">
        <v>121139894</v>
      </c>
      <c r="C51" s="26">
        <v>0</v>
      </c>
      <c r="D51" s="26">
        <v>121139894</v>
      </c>
      <c r="E51" s="26">
        <v>89078699.879999995</v>
      </c>
      <c r="F51" s="26">
        <v>89078699.879999995</v>
      </c>
      <c r="G51" s="22">
        <f t="shared" si="4"/>
        <v>-32061194.120000005</v>
      </c>
    </row>
    <row r="52" spans="1:7" ht="29.25" customHeight="1" x14ac:dyDescent="0.25">
      <c r="A52" s="33" t="s">
        <v>55</v>
      </c>
      <c r="B52" s="26">
        <v>188952577</v>
      </c>
      <c r="C52" s="26">
        <v>7180198</v>
      </c>
      <c r="D52" s="26">
        <v>196132775</v>
      </c>
      <c r="E52" s="26">
        <v>176519502</v>
      </c>
      <c r="F52" s="26">
        <v>176519502</v>
      </c>
      <c r="G52" s="22">
        <f t="shared" si="4"/>
        <v>-12433075</v>
      </c>
    </row>
    <row r="53" spans="1:7" ht="27.75" customHeight="1" x14ac:dyDescent="0.25">
      <c r="A53" s="32" t="s">
        <v>56</v>
      </c>
      <c r="B53" s="26">
        <v>264435735</v>
      </c>
      <c r="C53" s="26">
        <v>18729769</v>
      </c>
      <c r="D53" s="26">
        <v>283165504</v>
      </c>
      <c r="E53" s="26">
        <v>212374129</v>
      </c>
      <c r="F53" s="26">
        <v>212374129</v>
      </c>
      <c r="G53" s="22">
        <f t="shared" si="4"/>
        <v>-52061606</v>
      </c>
    </row>
    <row r="54" spans="1:7" x14ac:dyDescent="0.25">
      <c r="A54" s="21" t="s">
        <v>57</v>
      </c>
      <c r="B54" s="22">
        <v>1089529091</v>
      </c>
      <c r="C54" s="23">
        <f>SUM(C55:C58)</f>
        <v>1146265651.78</v>
      </c>
      <c r="D54" s="22">
        <f>SUM(D55:D58)</f>
        <v>2235794742.7799997</v>
      </c>
      <c r="E54" s="22">
        <f>SUM(E55:E58)</f>
        <v>1714616627.54</v>
      </c>
      <c r="F54" s="22">
        <f>SUM(F55:F58)</f>
        <v>1714616627.54</v>
      </c>
      <c r="G54" s="22">
        <f t="shared" si="4"/>
        <v>625087536.53999996</v>
      </c>
    </row>
    <row r="55" spans="1:7" x14ac:dyDescent="0.25">
      <c r="A55" s="33" t="s">
        <v>58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2">
        <f t="shared" si="4"/>
        <v>0</v>
      </c>
    </row>
    <row r="56" spans="1:7" x14ac:dyDescent="0.25">
      <c r="A56" s="32" t="s">
        <v>59</v>
      </c>
      <c r="B56" s="26">
        <v>1089529091</v>
      </c>
      <c r="C56" s="26">
        <v>1144545154.28</v>
      </c>
      <c r="D56" s="26">
        <v>2234074245.2799997</v>
      </c>
      <c r="E56" s="26">
        <v>1712896130.04</v>
      </c>
      <c r="F56" s="26">
        <v>1712896130.04</v>
      </c>
      <c r="G56" s="22">
        <f t="shared" si="4"/>
        <v>623367039.03999996</v>
      </c>
    </row>
    <row r="57" spans="1:7" x14ac:dyDescent="0.25">
      <c r="A57" s="32" t="s">
        <v>60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2">
        <f t="shared" si="4"/>
        <v>0</v>
      </c>
    </row>
    <row r="58" spans="1:7" x14ac:dyDescent="0.25">
      <c r="A58" s="33" t="s">
        <v>61</v>
      </c>
      <c r="B58" s="26">
        <v>0</v>
      </c>
      <c r="C58" s="26">
        <v>1720497.5</v>
      </c>
      <c r="D58" s="26">
        <v>1720497.5</v>
      </c>
      <c r="E58" s="26">
        <v>1720497.5</v>
      </c>
      <c r="F58" s="26">
        <v>1720497.5</v>
      </c>
      <c r="G58" s="22">
        <f t="shared" si="4"/>
        <v>1720497.5</v>
      </c>
    </row>
    <row r="59" spans="1:7" x14ac:dyDescent="0.25">
      <c r="A59" s="21" t="s">
        <v>62</v>
      </c>
      <c r="B59" s="22">
        <v>488859820</v>
      </c>
      <c r="C59" s="22">
        <v>0</v>
      </c>
      <c r="D59" s="22">
        <v>488859820</v>
      </c>
      <c r="E59" s="22">
        <f>SUM(E60:E61)</f>
        <v>359686388</v>
      </c>
      <c r="F59" s="22">
        <f>+F60+F61</f>
        <v>359686388</v>
      </c>
      <c r="G59" s="22">
        <f t="shared" si="4"/>
        <v>-129173432</v>
      </c>
    </row>
    <row r="60" spans="1:7" ht="30" x14ac:dyDescent="0.25">
      <c r="A60" s="32" t="s">
        <v>63</v>
      </c>
      <c r="B60" s="26">
        <v>488859820</v>
      </c>
      <c r="C60" s="26">
        <v>0</v>
      </c>
      <c r="D60" s="26">
        <v>488859820</v>
      </c>
      <c r="E60" s="26">
        <v>359686388</v>
      </c>
      <c r="F60" s="26">
        <v>359686388</v>
      </c>
      <c r="G60" s="22">
        <f t="shared" si="4"/>
        <v>-129173432</v>
      </c>
    </row>
    <row r="61" spans="1:7" x14ac:dyDescent="0.25">
      <c r="A61" s="32" t="s">
        <v>64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2">
        <f t="shared" si="4"/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 t="shared" si="4"/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si="4"/>
        <v>0</v>
      </c>
    </row>
    <row r="64" spans="1:7" x14ac:dyDescent="0.25">
      <c r="A64" s="27"/>
      <c r="B64" s="31"/>
      <c r="C64" s="31">
        <v>0</v>
      </c>
      <c r="D64" s="31"/>
      <c r="E64" s="31"/>
      <c r="F64" s="31"/>
      <c r="G64" s="22"/>
    </row>
    <row r="65" spans="1:7" x14ac:dyDescent="0.25">
      <c r="A65" s="28" t="s">
        <v>67</v>
      </c>
      <c r="B65" s="22">
        <f>B45+B54+B59+B62+B63</f>
        <v>11042353021</v>
      </c>
      <c r="C65" s="23">
        <f>C45+C54+C59+C62+C63</f>
        <v>1373135646.78</v>
      </c>
      <c r="D65" s="22">
        <f>D45+D54+D59+D62+D63</f>
        <v>12415488667.779999</v>
      </c>
      <c r="E65" s="22">
        <f>E45+E54+E59+E62+E63</f>
        <v>9266308480.6199989</v>
      </c>
      <c r="F65" s="22">
        <f>F45+F54+F59+F62+F63</f>
        <v>9266308480.6199989</v>
      </c>
      <c r="G65" s="22">
        <f t="shared" si="4"/>
        <v>-1776044540.3800011</v>
      </c>
    </row>
    <row r="66" spans="1:7" x14ac:dyDescent="0.25">
      <c r="A66" s="27"/>
      <c r="B66" s="31"/>
      <c r="C66" s="31"/>
      <c r="D66" s="31"/>
      <c r="E66" s="31"/>
      <c r="F66" s="31"/>
      <c r="G66" s="22"/>
    </row>
    <row r="67" spans="1:7" x14ac:dyDescent="0.25">
      <c r="A67" s="28" t="s">
        <v>68</v>
      </c>
      <c r="B67" s="22">
        <f>B68</f>
        <v>0</v>
      </c>
      <c r="C67" s="22">
        <f>C68</f>
        <v>0</v>
      </c>
      <c r="D67" s="22">
        <f>D68</f>
        <v>0</v>
      </c>
      <c r="E67" s="22">
        <f>E68</f>
        <v>0</v>
      </c>
      <c r="F67" s="22">
        <f>F68</f>
        <v>0</v>
      </c>
      <c r="G67" s="22">
        <f t="shared" si="4"/>
        <v>0</v>
      </c>
    </row>
    <row r="68" spans="1:7" x14ac:dyDescent="0.25">
      <c r="A68" s="34" t="s">
        <v>69</v>
      </c>
      <c r="B68" s="26">
        <v>0</v>
      </c>
      <c r="C68" s="26">
        <v>0</v>
      </c>
      <c r="D68" s="26">
        <f>+B68+C68</f>
        <v>0</v>
      </c>
      <c r="E68" s="26">
        <v>0</v>
      </c>
      <c r="F68" s="26">
        <v>0</v>
      </c>
      <c r="G68" s="22">
        <f t="shared" si="4"/>
        <v>0</v>
      </c>
    </row>
    <row r="69" spans="1:7" x14ac:dyDescent="0.25">
      <c r="A69" s="27"/>
      <c r="B69" s="31"/>
      <c r="C69" s="31"/>
      <c r="D69" s="31"/>
      <c r="E69" s="31"/>
      <c r="F69" s="31"/>
      <c r="G69" s="22"/>
    </row>
    <row r="70" spans="1:7" x14ac:dyDescent="0.25">
      <c r="A70" s="28" t="s">
        <v>70</v>
      </c>
      <c r="B70" s="22">
        <f>B41+B65+B67</f>
        <v>22349942786</v>
      </c>
      <c r="C70" s="22">
        <f>C41+C65+C67</f>
        <v>1439742589.46</v>
      </c>
      <c r="D70" s="22">
        <f>D41+D65+D67</f>
        <v>23789685375.459999</v>
      </c>
      <c r="E70" s="22">
        <f>E41+E65+E67</f>
        <v>18195890143.879997</v>
      </c>
      <c r="F70" s="22">
        <f>F41+F65+F67</f>
        <v>18195736904.879997</v>
      </c>
      <c r="G70" s="22">
        <f t="shared" si="4"/>
        <v>-4154205881.1200027</v>
      </c>
    </row>
    <row r="71" spans="1:7" x14ac:dyDescent="0.25">
      <c r="A71" s="27"/>
      <c r="B71" s="31"/>
      <c r="C71" s="31"/>
      <c r="D71" s="31"/>
      <c r="E71" s="31"/>
      <c r="F71" s="31"/>
      <c r="G71" s="22">
        <f t="shared" si="4"/>
        <v>0</v>
      </c>
    </row>
    <row r="72" spans="1:7" x14ac:dyDescent="0.25">
      <c r="A72" s="28" t="s">
        <v>71</v>
      </c>
      <c r="B72" s="31"/>
      <c r="C72" s="31"/>
      <c r="D72" s="31"/>
      <c r="E72" s="31"/>
      <c r="F72" s="31"/>
      <c r="G72" s="22">
        <f t="shared" si="4"/>
        <v>0</v>
      </c>
    </row>
    <row r="73" spans="1:7" ht="30" x14ac:dyDescent="0.25">
      <c r="A73" s="35" t="s">
        <v>72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2">
        <f t="shared" si="4"/>
        <v>0</v>
      </c>
    </row>
    <row r="74" spans="1:7" ht="30" x14ac:dyDescent="0.25">
      <c r="A74" s="35" t="s">
        <v>73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2">
        <f t="shared" si="4"/>
        <v>0</v>
      </c>
    </row>
    <row r="75" spans="1:7" x14ac:dyDescent="0.25">
      <c r="A75" s="36" t="s">
        <v>74</v>
      </c>
      <c r="B75" s="22">
        <f>B73+B74</f>
        <v>0</v>
      </c>
      <c r="C75" s="22">
        <f>C73+C74</f>
        <v>0</v>
      </c>
      <c r="D75" s="22">
        <f>D73+D74</f>
        <v>0</v>
      </c>
      <c r="E75" s="22">
        <f>E73+E74</f>
        <v>0</v>
      </c>
      <c r="F75" s="22">
        <f>F73+F74</f>
        <v>0</v>
      </c>
      <c r="G75" s="22">
        <f t="shared" si="4"/>
        <v>0</v>
      </c>
    </row>
    <row r="76" spans="1:7" x14ac:dyDescent="0.25">
      <c r="A76" s="37"/>
      <c r="B76" s="38"/>
      <c r="C76" s="38"/>
      <c r="D76" s="38"/>
      <c r="E76" s="38"/>
      <c r="F76" s="38"/>
      <c r="G76" s="39"/>
    </row>
    <row r="77" spans="1:7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0843BDB9-EC41-4E94-A609-A2F58730433A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2022-12-02T17:38:55Z</dcterms:created>
  <dcterms:modified xsi:type="dcterms:W3CDTF">2022-12-02T17:39:09Z</dcterms:modified>
</cp:coreProperties>
</file>