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ivado\Downloads\"/>
    </mc:Choice>
  </mc:AlternateContent>
  <bookViews>
    <workbookView xWindow="0" yWindow="0" windowWidth="20490" windowHeight="8340"/>
  </bookViews>
  <sheets>
    <sheet name="Formato 5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7">'[2]Formato 3'!$H$8</definedName>
    <definedName name="APP_T8">'[2]Formato 3'!$I$8</definedName>
    <definedName name="cbvbcvbcv">'[2]Formato 6 b)'!$B$59</definedName>
    <definedName name="cvbcbvbcvbvc">'[2]Formato 6 b)'!$C$40</definedName>
    <definedName name="cvbcvb">'[2]Formato 6 b)'!$F$39</definedName>
    <definedName name="cvbcvbcbv">'[2]Formato 6 b)'!$D$59</definedName>
    <definedName name="cvbvcbcbvbc">'[2]Formato 6 b)'!$C$9</definedName>
    <definedName name="DEUDA_CONT_FIN_01">'[2]Formato 2'!$B$31</definedName>
    <definedName name="DEUDA_CONT_FIN_02">'[2]Formato 2'!$C$31</definedName>
    <definedName name="DEUDA_CONT_FIN_03">'[2]Formato 2'!$D$31</definedName>
    <definedName name="DEUDA_CONT_FIN_04">'[2]Formato 2'!$E$31</definedName>
    <definedName name="DEUDA_CONT_FIN_05">'[2]Formato 2'!$F$31</definedName>
    <definedName name="DEUDA_CONT_FIN_06">'[2]Formato 2'!$G$31</definedName>
    <definedName name="DEUDA_CONT_FIN_07">'[2]Formato 2'!$H$31</definedName>
    <definedName name="dsafvzsd">'[3]Info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'[3]Info General'!$C$7</definedName>
    <definedName name="fdsfdsfdsfdsfdsfdsfdsfdsfdsfdsfdsfds">'[2]Formato 3'!$J$8</definedName>
    <definedName name="fgsgfdfdfzxvzcvczv">'[2]Formato 2'!$C$52</definedName>
    <definedName name="GASTO_E_FIN_02">'[2]Formato 6 b)'!$C$59</definedName>
    <definedName name="GASTO_E_FIN_04">'[2]Formato 6 b)'!$E$59</definedName>
    <definedName name="GASTO_E_FIN_05">'[2]Formato 6 b)'!$F$59</definedName>
    <definedName name="GASTO_E_FIN_06">'[2]Formato 6 b)'!$G$59</definedName>
    <definedName name="GASTO_E_T3">'[2]Formato 6 b)'!$D$40</definedName>
    <definedName name="GASTO_E_T4">'[2]Formato 6 b)'!$E$40</definedName>
    <definedName name="GASTO_E_T5">'[2]Formato 6 b)'!$F$40</definedName>
    <definedName name="GASTO_E_T6">'[2]Formato 6 b)'!$G$40</definedName>
    <definedName name="GASTO_NE_FIN_01">'[2]Formato 6 b)'!$B$39</definedName>
    <definedName name="GASTO_NE_FIN_02">'[2]Formato 6 b)'!$C$39</definedName>
    <definedName name="GASTO_NE_FIN_03">'[2]Formato 6 b)'!$D$39</definedName>
    <definedName name="GASTO_NE_FIN_04">'[2]Formato 6 b)'!$E$39</definedName>
    <definedName name="GASTO_NE_FIN_06">'[2]Formato 6 b)'!$G$39</definedName>
    <definedName name="GASTO_NE_T1">'[2]Formato 6 b)'!$B$9</definedName>
    <definedName name="GASTO_NE_T4">'[2]Formato 6 b)'!$E$9</definedName>
    <definedName name="GASTO_NE_T5">'[2]Formato 6 b)'!$F$9</definedName>
    <definedName name="GASTO_NE_T6">'[2]Formato 6 b)'!$G$9</definedName>
    <definedName name="gfhdhdgh">'[2]Formato 2'!$E$52</definedName>
    <definedName name="MONTO1">'[3]Info General'!$D$18</definedName>
    <definedName name="MONTO2">'[3]Info General'!$E$18</definedName>
    <definedName name="OB_CORTO_PLAZO_FIN_01">'[2]Formato 2'!$B$52</definedName>
    <definedName name="OB_CORTO_PLAZO_FIN_03">'[2]Formato 2'!$D$52</definedName>
    <definedName name="OB_CORTO_PLAZO_FIN_05">'[2]Formato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6">'[2]Formato 3'!$G$14</definedName>
    <definedName name="OTROS_T9">'[2]Formato 3'!$J$14</definedName>
    <definedName name="PERIODO_INFORME">'[1]Info General'!$C$14</definedName>
    <definedName name="sadas">'[3]Info General'!$C$7</definedName>
    <definedName name="SALDO_PENDIENTE">'[3]Info General'!$F$18</definedName>
    <definedName name="sdfsdfsfds">'[2]Formato 3'!$E$14</definedName>
    <definedName name="sdfsfsdf">'[2]Formato 3'!$G$8</definedName>
    <definedName name="TRIMESTRE">'[3]Info General'!$C$16</definedName>
    <definedName name="ULTIMO">'[1]Info General'!$E$20</definedName>
    <definedName name="ULTIMO_SALDO">'[3]Info General'!$F$20</definedName>
    <definedName name="VALOR_INS_BCC_FIN_01">'[2]Formato 2'!$B$38</definedName>
    <definedName name="VALOR_INS_BCC_FIN_02">'[2]Formato 2'!$C$38</definedName>
    <definedName name="VALOR_INS_BCC_FIN_03">'[2]Formato 2'!$D$38</definedName>
    <definedName name="VALOR_INS_BCC_FIN_04">'[2]Formato 2'!$E$38</definedName>
    <definedName name="VALOR_INS_BCC_FIN_05">'[2]Formato 2'!$F$38</definedName>
    <definedName name="VALOR_INS_BCC_FIN_06">'[2]Formato 2'!$G$38</definedName>
    <definedName name="vcbvbcbdfgfdg">'[2]Formato 6 b)'!$D$9</definedName>
    <definedName name="vcvcbvcbcvb">'[2]Formato 6 b)'!$B$40</definedName>
    <definedName name="zfds">'[2]Formato 2'!$H$38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D75" i="1"/>
  <c r="C75" i="1"/>
  <c r="B75" i="1"/>
  <c r="G74" i="1"/>
  <c r="G73" i="1"/>
  <c r="G75" i="1" s="1"/>
  <c r="G68" i="1"/>
  <c r="G67" i="1" s="1"/>
  <c r="D68" i="1"/>
  <c r="F67" i="1"/>
  <c r="E67" i="1"/>
  <c r="D67" i="1"/>
  <c r="C67" i="1"/>
  <c r="B67" i="1"/>
  <c r="F65" i="1"/>
  <c r="B65" i="1"/>
  <c r="G63" i="1"/>
  <c r="D63" i="1"/>
  <c r="G62" i="1"/>
  <c r="D62" i="1"/>
  <c r="G60" i="1"/>
  <c r="G59" i="1"/>
  <c r="F59" i="1"/>
  <c r="E59" i="1"/>
  <c r="D59" i="1"/>
  <c r="C59" i="1"/>
  <c r="B59" i="1"/>
  <c r="G58" i="1"/>
  <c r="G57" i="1"/>
  <c r="G56" i="1"/>
  <c r="G55" i="1"/>
  <c r="G54" i="1"/>
  <c r="F54" i="1"/>
  <c r="E54" i="1"/>
  <c r="D54" i="1"/>
  <c r="C54" i="1"/>
  <c r="B54" i="1"/>
  <c r="G53" i="1"/>
  <c r="G52" i="1"/>
  <c r="G51" i="1"/>
  <c r="G50" i="1"/>
  <c r="G49" i="1"/>
  <c r="G48" i="1"/>
  <c r="G47" i="1"/>
  <c r="G46" i="1"/>
  <c r="G45" i="1" s="1"/>
  <c r="G65" i="1" s="1"/>
  <c r="F45" i="1"/>
  <c r="E45" i="1"/>
  <c r="E65" i="1" s="1"/>
  <c r="D45" i="1"/>
  <c r="D65" i="1" s="1"/>
  <c r="C45" i="1"/>
  <c r="C65" i="1" s="1"/>
  <c r="B45" i="1"/>
  <c r="D41" i="1"/>
  <c r="D70" i="1" s="1"/>
  <c r="G39" i="1"/>
  <c r="D39" i="1"/>
  <c r="G38" i="1"/>
  <c r="G37" i="1" s="1"/>
  <c r="D38" i="1"/>
  <c r="B37" i="1"/>
  <c r="G36" i="1"/>
  <c r="G35" i="1" s="1"/>
  <c r="F35" i="1"/>
  <c r="E35" i="1"/>
  <c r="D35" i="1"/>
  <c r="C35" i="1"/>
  <c r="B35" i="1"/>
  <c r="G34" i="1"/>
  <c r="G33" i="1"/>
  <c r="G32" i="1"/>
  <c r="G31" i="1"/>
  <c r="G30" i="1"/>
  <c r="G28" i="1" s="1"/>
  <c r="G29" i="1"/>
  <c r="F28" i="1"/>
  <c r="E28" i="1"/>
  <c r="D28" i="1"/>
  <c r="C28" i="1"/>
  <c r="B28" i="1"/>
  <c r="G27" i="1"/>
  <c r="G26" i="1"/>
  <c r="G25" i="1"/>
  <c r="G24" i="1"/>
  <c r="G23" i="1"/>
  <c r="G22" i="1"/>
  <c r="G21" i="1"/>
  <c r="G20" i="1"/>
  <c r="G19" i="1"/>
  <c r="G18" i="1"/>
  <c r="G17" i="1"/>
  <c r="G16" i="1" s="1"/>
  <c r="F16" i="1"/>
  <c r="F41" i="1" s="1"/>
  <c r="F70" i="1" s="1"/>
  <c r="E16" i="1"/>
  <c r="E41" i="1" s="1"/>
  <c r="D16" i="1"/>
  <c r="C16" i="1"/>
  <c r="C41" i="1" s="1"/>
  <c r="B16" i="1"/>
  <c r="B41" i="1" s="1"/>
  <c r="B70" i="1" s="1"/>
  <c r="G15" i="1"/>
  <c r="G14" i="1"/>
  <c r="G13" i="1"/>
  <c r="G12" i="1"/>
  <c r="G11" i="1"/>
  <c r="G10" i="1"/>
  <c r="G9" i="1"/>
  <c r="G41" i="1" s="1"/>
  <c r="G70" i="1" l="1"/>
  <c r="G42" i="1"/>
  <c r="C70" i="1"/>
  <c r="E70" i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<sst xmlns="http://schemas.openxmlformats.org/spreadsheetml/2006/main" count="75" uniqueCount="75">
  <si>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</si>
  <si>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>Poder Ejecutivo del Estado de Campeche (a)</t>
  </si>
  <si>
    <t>Estado Analítico de Ingresos Detallado - LDF</t>
  </si>
  <si>
    <t>Del 1 enero al 31 de diciembre de 2020 (b)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</si>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</sst>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indent="3"/>
    </xf>
    <xf numFmtId="164" fontId="1" fillId="3" borderId="12" xfId="1" applyFont="1" applyFill="1" applyBorder="1"/>
    <xf numFmtId="0" fontId="2" fillId="3" borderId="12" xfId="0" applyFont="1" applyFill="1" applyBorder="1" applyAlignment="1">
      <alignment horizontal="left" vertical="center" indent="6"/>
    </xf>
    <xf numFmtId="4" fontId="2" fillId="3" borderId="12" xfId="1" applyNumberFormat="1" applyFont="1" applyFill="1" applyBorder="1" applyAlignment="1" applyProtection="1">
      <alignment vertical="center"/>
      <protection locked="0"/>
    </xf>
    <xf numFmtId="0" fontId="2" fillId="3" borderId="12" xfId="0" applyFont="1" applyFill="1" applyBorder="1" applyAlignment="1">
      <alignment horizontal="left" indent="6"/>
    </xf>
    <xf numFmtId="0" fontId="0" fillId="3" borderId="12" xfId="0" applyFill="1" applyBorder="1" applyAlignment="1">
      <alignment horizontal="left" vertical="center" indent="9"/>
    </xf>
    <xf numFmtId="4" fontId="1" fillId="3" borderId="12" xfId="1" applyNumberFormat="1" applyFont="1" applyFill="1" applyBorder="1" applyAlignment="1" applyProtection="1">
      <alignment vertical="center"/>
      <protection locked="0"/>
    </xf>
    <xf numFmtId="4" fontId="1" fillId="3" borderId="12" xfId="1" applyNumberFormat="1" applyFont="1" applyFill="1" applyBorder="1" applyAlignment="1" applyProtection="1">
      <alignment vertical="center"/>
    </xf>
    <xf numFmtId="0" fontId="0" fillId="3" borderId="12" xfId="0" applyFill="1" applyBorder="1" applyAlignment="1">
      <alignment vertical="center"/>
    </xf>
    <xf numFmtId="0" fontId="2" fillId="3" borderId="12" xfId="0" applyFont="1" applyFill="1" applyBorder="1" applyAlignment="1">
      <alignment horizontal="left" vertical="center" indent="3"/>
    </xf>
    <xf numFmtId="4" fontId="1" fillId="2" borderId="13" xfId="1" applyNumberFormat="1" applyFont="1" applyFill="1" applyBorder="1" applyAlignment="1">
      <alignment vertical="center"/>
    </xf>
    <xf numFmtId="4" fontId="2" fillId="0" borderId="12" xfId="1" applyNumberFormat="1" applyFont="1" applyFill="1" applyBorder="1" applyAlignment="1" applyProtection="1">
      <alignment vertical="center"/>
      <protection locked="0"/>
    </xf>
    <xf numFmtId="4" fontId="1" fillId="3" borderId="12" xfId="1" applyNumberFormat="1" applyFont="1" applyFill="1" applyBorder="1" applyAlignment="1">
      <alignment vertical="center"/>
    </xf>
    <xf numFmtId="0" fontId="0" fillId="3" borderId="12" xfId="0" applyFill="1" applyBorder="1" applyAlignment="1">
      <alignment horizontal="left" vertical="center" wrapText="1" indent="9"/>
    </xf>
    <xf numFmtId="0" fontId="0" fillId="3" borderId="12" xfId="0" applyFill="1" applyBorder="1" applyAlignment="1">
      <alignment horizontal="left" wrapText="1" indent="9"/>
    </xf>
    <xf numFmtId="0" fontId="0" fillId="3" borderId="12" xfId="0" applyFill="1" applyBorder="1" applyAlignment="1">
      <alignment horizontal="left" vertical="center" indent="6"/>
    </xf>
    <xf numFmtId="0" fontId="0" fillId="3" borderId="12" xfId="0" applyFill="1" applyBorder="1" applyAlignment="1">
      <alignment horizontal="left" vertical="center" wrapText="1" indent="3"/>
    </xf>
    <xf numFmtId="0" fontId="2" fillId="3" borderId="12" xfId="0" applyFont="1" applyFill="1" applyBorder="1" applyAlignment="1">
      <alignment horizontal="left" vertical="center" wrapText="1" indent="3"/>
    </xf>
    <xf numFmtId="0" fontId="0" fillId="3" borderId="11" xfId="0" applyFill="1" applyBorder="1" applyAlignment="1">
      <alignment vertical="center"/>
    </xf>
    <xf numFmtId="0" fontId="0" fillId="3" borderId="11" xfId="0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DF_31_dic_20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esktop/Estados%20Financieros/2019%20Reforma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9">
          <cell r="B9">
            <v>10872529362</v>
          </cell>
          <cell r="C9">
            <v>1679078847.0700004</v>
          </cell>
          <cell r="D9">
            <v>12551608209.07</v>
          </cell>
          <cell r="E9">
            <v>11750006087.08</v>
          </cell>
          <cell r="F9">
            <v>11596277998.83</v>
          </cell>
          <cell r="G9">
            <v>801602121.99000025</v>
          </cell>
        </row>
        <row r="40">
          <cell r="B40">
            <v>11110212505</v>
          </cell>
          <cell r="C40">
            <v>1074866614.8999999</v>
          </cell>
          <cell r="D40">
            <v>12185079119.900002</v>
          </cell>
          <cell r="E40">
            <v>12082678010.889999</v>
          </cell>
          <cell r="F40">
            <v>12077561572.749998</v>
          </cell>
          <cell r="G40">
            <v>102401109.00999945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6"/>
  <sheetViews>
    <sheetView tabSelected="1" topLeftCell="A4" zoomScale="80" zoomScaleNormal="80" workbookViewId="0">
      <selection activeCell="B41" sqref="B41"/>
    </sheetView>
  </sheetViews>
  <sheetFormatPr baseColWidth="10" defaultColWidth="1.140625" defaultRowHeight="15" zeroHeight="1" x14ac:dyDescent="0.25"/>
  <cols>
    <col min="1" max="1" width="76.7109375" customWidth="1"/>
    <col min="2" max="7" width="20.7109375" customWidth="1"/>
    <col min="8" max="255" width="11.42578125" hidden="1" customWidth="1"/>
  </cols>
  <sheetData>
    <row r="1" spans="1:7" ht="2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">
        <v>1</v>
      </c>
      <c r="B2" s="3"/>
      <c r="C2" s="3"/>
      <c r="D2" s="3"/>
      <c r="E2" s="3"/>
      <c r="F2" s="3"/>
      <c r="G2" s="4"/>
    </row>
    <row r="3" spans="1:7" x14ac:dyDescent="0.25">
      <c r="A3" s="5" t="s">
        <v>2</v>
      </c>
      <c r="B3" s="6"/>
      <c r="C3" s="6"/>
      <c r="D3" s="6"/>
      <c r="E3" s="6"/>
      <c r="F3" s="6"/>
      <c r="G3" s="7"/>
    </row>
    <row r="4" spans="1:7" x14ac:dyDescent="0.25">
      <c r="A4" s="8" t="s">
        <v>3</v>
      </c>
      <c r="B4" s="9"/>
      <c r="C4" s="9"/>
      <c r="D4" s="9"/>
      <c r="E4" s="9"/>
      <c r="F4" s="9"/>
      <c r="G4" s="10"/>
    </row>
    <row r="5" spans="1:7" x14ac:dyDescent="0.25">
      <c r="A5" s="11" t="s">
        <v>4</v>
      </c>
      <c r="B5" s="12"/>
      <c r="C5" s="12"/>
      <c r="D5" s="12"/>
      <c r="E5" s="12"/>
      <c r="F5" s="12"/>
      <c r="G5" s="13"/>
    </row>
    <row r="6" spans="1:7" x14ac:dyDescent="0.25">
      <c r="A6" s="14" t="s">
        <v>5</v>
      </c>
      <c r="B6" s="15" t="s">
        <v>6</v>
      </c>
      <c r="C6" s="15"/>
      <c r="D6" s="15"/>
      <c r="E6" s="15"/>
      <c r="F6" s="15"/>
      <c r="G6" s="15" t="s">
        <v>7</v>
      </c>
    </row>
    <row r="7" spans="1:7" ht="30" x14ac:dyDescent="0.25">
      <c r="A7" s="16"/>
      <c r="B7" s="17" t="s">
        <v>8</v>
      </c>
      <c r="C7" s="18" t="s">
        <v>9</v>
      </c>
      <c r="D7" s="17" t="s">
        <v>10</v>
      </c>
      <c r="E7" s="17" t="s">
        <v>11</v>
      </c>
      <c r="F7" s="17" t="s">
        <v>12</v>
      </c>
      <c r="G7" s="15"/>
    </row>
    <row r="8" spans="1:7" x14ac:dyDescent="0.25">
      <c r="A8" s="19" t="s">
        <v>13</v>
      </c>
      <c r="B8" s="20"/>
      <c r="C8" s="20"/>
      <c r="D8" s="20"/>
      <c r="E8" s="20"/>
      <c r="F8" s="20"/>
      <c r="G8" s="20"/>
    </row>
    <row r="9" spans="1:7" x14ac:dyDescent="0.25">
      <c r="A9" s="21" t="s">
        <v>14</v>
      </c>
      <c r="B9" s="22">
        <v>1398763356</v>
      </c>
      <c r="C9" s="22">
        <v>209236104.19999999</v>
      </c>
      <c r="D9" s="22">
        <v>1607999460.2</v>
      </c>
      <c r="E9" s="22">
        <v>1607999460.2</v>
      </c>
      <c r="F9" s="22">
        <v>1607928936.2</v>
      </c>
      <c r="G9" s="22">
        <f>+F9-B9</f>
        <v>209165580.20000005</v>
      </c>
    </row>
    <row r="10" spans="1:7" x14ac:dyDescent="0.25">
      <c r="A10" s="21" t="s">
        <v>15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f t="shared" ref="G10:G15" si="0">+F10-B10</f>
        <v>0</v>
      </c>
    </row>
    <row r="11" spans="1:7" x14ac:dyDescent="0.25">
      <c r="A11" s="21" t="s">
        <v>16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f t="shared" si="0"/>
        <v>0</v>
      </c>
    </row>
    <row r="12" spans="1:7" x14ac:dyDescent="0.25">
      <c r="A12" s="21" t="s">
        <v>17</v>
      </c>
      <c r="B12" s="22">
        <v>572104451</v>
      </c>
      <c r="C12" s="22">
        <v>-126889000.53</v>
      </c>
      <c r="D12" s="22">
        <v>445215450.47000003</v>
      </c>
      <c r="E12" s="22">
        <v>445215450.47000003</v>
      </c>
      <c r="F12" s="22">
        <v>445215450.47000003</v>
      </c>
      <c r="G12" s="22">
        <f t="shared" si="0"/>
        <v>-126889000.52999997</v>
      </c>
    </row>
    <row r="13" spans="1:7" x14ac:dyDescent="0.25">
      <c r="A13" s="21" t="s">
        <v>18</v>
      </c>
      <c r="B13" s="22">
        <v>67708620</v>
      </c>
      <c r="C13" s="22">
        <v>71897468.189999998</v>
      </c>
      <c r="D13" s="22">
        <v>139606088.19</v>
      </c>
      <c r="E13" s="22">
        <v>139606088.19</v>
      </c>
      <c r="F13" s="22">
        <v>139606088.19</v>
      </c>
      <c r="G13" s="22">
        <f t="shared" si="0"/>
        <v>71897468.189999998</v>
      </c>
    </row>
    <row r="14" spans="1:7" x14ac:dyDescent="0.25">
      <c r="A14" s="21" t="s">
        <v>19</v>
      </c>
      <c r="B14" s="22">
        <v>21173193</v>
      </c>
      <c r="C14" s="22">
        <v>57329854.140000001</v>
      </c>
      <c r="D14" s="22">
        <v>78503047.140000001</v>
      </c>
      <c r="E14" s="22">
        <v>78503047.140000015</v>
      </c>
      <c r="F14" s="22">
        <v>78487015.140000015</v>
      </c>
      <c r="G14" s="22">
        <f t="shared" si="0"/>
        <v>57313822.140000015</v>
      </c>
    </row>
    <row r="15" spans="1:7" x14ac:dyDescent="0.25">
      <c r="A15" s="21" t="s">
        <v>20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f t="shared" si="0"/>
        <v>0</v>
      </c>
    </row>
    <row r="16" spans="1:7" x14ac:dyDescent="0.25">
      <c r="A16" s="23" t="s">
        <v>21</v>
      </c>
      <c r="B16" s="22">
        <f t="shared" ref="B16:G16" si="1">SUM(B17:B27)</f>
        <v>8654096392</v>
      </c>
      <c r="C16" s="22">
        <f t="shared" si="1"/>
        <v>323502598</v>
      </c>
      <c r="D16" s="22">
        <f t="shared" si="1"/>
        <v>8977598990</v>
      </c>
      <c r="E16" s="22">
        <f t="shared" si="1"/>
        <v>8977598990</v>
      </c>
      <c r="F16" s="22">
        <f t="shared" si="1"/>
        <v>8977598990</v>
      </c>
      <c r="G16" s="22">
        <f t="shared" si="1"/>
        <v>323502598</v>
      </c>
    </row>
    <row r="17" spans="1:7" x14ac:dyDescent="0.25">
      <c r="A17" s="24" t="s">
        <v>22</v>
      </c>
      <c r="B17" s="25">
        <v>5433110665</v>
      </c>
      <c r="C17" s="25">
        <v>-288494080</v>
      </c>
      <c r="D17" s="26">
        <v>5144616585</v>
      </c>
      <c r="E17" s="25">
        <v>5144616585</v>
      </c>
      <c r="F17" s="25">
        <v>5144616585</v>
      </c>
      <c r="G17" s="25">
        <f>+F17-B17</f>
        <v>-288494080</v>
      </c>
    </row>
    <row r="18" spans="1:7" x14ac:dyDescent="0.25">
      <c r="A18" s="24" t="s">
        <v>23</v>
      </c>
      <c r="B18" s="25">
        <v>373863353</v>
      </c>
      <c r="C18" s="25">
        <v>-39839517</v>
      </c>
      <c r="D18" s="26">
        <v>334023836</v>
      </c>
      <c r="E18" s="25">
        <v>334023836</v>
      </c>
      <c r="F18" s="25">
        <v>334023836</v>
      </c>
      <c r="G18" s="25">
        <f t="shared" ref="G18:G33" si="2">+F18-B18</f>
        <v>-39839517</v>
      </c>
    </row>
    <row r="19" spans="1:7" x14ac:dyDescent="0.25">
      <c r="A19" s="24" t="s">
        <v>24</v>
      </c>
      <c r="B19" s="25">
        <v>243940589</v>
      </c>
      <c r="C19" s="25">
        <v>-15262503</v>
      </c>
      <c r="D19" s="26">
        <v>228678086</v>
      </c>
      <c r="E19" s="25">
        <v>228678086</v>
      </c>
      <c r="F19" s="25">
        <v>228678086</v>
      </c>
      <c r="G19" s="25">
        <f t="shared" si="2"/>
        <v>-15262503</v>
      </c>
    </row>
    <row r="20" spans="1:7" x14ac:dyDescent="0.25">
      <c r="A20" s="24" t="s">
        <v>25</v>
      </c>
      <c r="B20" s="25">
        <v>0</v>
      </c>
      <c r="C20" s="25">
        <v>0</v>
      </c>
      <c r="D20" s="26">
        <v>0</v>
      </c>
      <c r="E20" s="25">
        <v>0</v>
      </c>
      <c r="F20" s="25">
        <v>0</v>
      </c>
      <c r="G20" s="25">
        <f t="shared" si="2"/>
        <v>0</v>
      </c>
    </row>
    <row r="21" spans="1:7" x14ac:dyDescent="0.25">
      <c r="A21" s="24" t="s">
        <v>26</v>
      </c>
      <c r="B21" s="25">
        <v>1811315967</v>
      </c>
      <c r="C21" s="25">
        <v>91711406</v>
      </c>
      <c r="D21" s="26">
        <v>1903027373</v>
      </c>
      <c r="E21" s="25">
        <v>1903027373</v>
      </c>
      <c r="F21" s="25">
        <v>1903027373</v>
      </c>
      <c r="G21" s="25">
        <f t="shared" si="2"/>
        <v>91711406</v>
      </c>
    </row>
    <row r="22" spans="1:7" x14ac:dyDescent="0.25">
      <c r="A22" s="24" t="s">
        <v>27</v>
      </c>
      <c r="B22" s="25">
        <v>65206989</v>
      </c>
      <c r="C22" s="25">
        <v>-15361711</v>
      </c>
      <c r="D22" s="26">
        <v>49845278</v>
      </c>
      <c r="E22" s="25">
        <v>49845278</v>
      </c>
      <c r="F22" s="25">
        <v>49845278</v>
      </c>
      <c r="G22" s="25">
        <f t="shared" si="2"/>
        <v>-15361711</v>
      </c>
    </row>
    <row r="23" spans="1:7" x14ac:dyDescent="0.25">
      <c r="A23" s="24" t="s">
        <v>28</v>
      </c>
      <c r="B23" s="25">
        <v>0</v>
      </c>
      <c r="C23" s="25">
        <v>0</v>
      </c>
      <c r="D23" s="26">
        <v>0</v>
      </c>
      <c r="E23" s="25">
        <v>0</v>
      </c>
      <c r="F23" s="25">
        <v>0</v>
      </c>
      <c r="G23" s="25">
        <f t="shared" si="2"/>
        <v>0</v>
      </c>
    </row>
    <row r="24" spans="1:7" x14ac:dyDescent="0.25">
      <c r="A24" s="24" t="s">
        <v>29</v>
      </c>
      <c r="B24" s="25">
        <v>0</v>
      </c>
      <c r="C24" s="25">
        <v>0</v>
      </c>
      <c r="D24" s="26">
        <v>0</v>
      </c>
      <c r="E24" s="25">
        <v>0</v>
      </c>
      <c r="F24" s="25">
        <v>0</v>
      </c>
      <c r="G24" s="25">
        <f t="shared" si="2"/>
        <v>0</v>
      </c>
    </row>
    <row r="25" spans="1:7" x14ac:dyDescent="0.25">
      <c r="A25" s="24" t="s">
        <v>30</v>
      </c>
      <c r="B25" s="25">
        <v>201658829</v>
      </c>
      <c r="C25" s="25">
        <v>-52780283</v>
      </c>
      <c r="D25" s="26">
        <v>148878546</v>
      </c>
      <c r="E25" s="25">
        <v>148878546</v>
      </c>
      <c r="F25" s="25">
        <v>148878546</v>
      </c>
      <c r="G25" s="25">
        <f t="shared" si="2"/>
        <v>-52780283</v>
      </c>
    </row>
    <row r="26" spans="1:7" x14ac:dyDescent="0.25">
      <c r="A26" s="24" t="s">
        <v>31</v>
      </c>
      <c r="B26" s="25">
        <v>525000000</v>
      </c>
      <c r="C26" s="25">
        <v>88671257</v>
      </c>
      <c r="D26" s="26">
        <v>613671257</v>
      </c>
      <c r="E26" s="25">
        <v>613671257</v>
      </c>
      <c r="F26" s="25">
        <v>613671257</v>
      </c>
      <c r="G26" s="25">
        <f t="shared" si="2"/>
        <v>88671257</v>
      </c>
    </row>
    <row r="27" spans="1:7" x14ac:dyDescent="0.25">
      <c r="A27" s="24" t="s">
        <v>32</v>
      </c>
      <c r="B27" s="25">
        <v>0</v>
      </c>
      <c r="C27" s="25">
        <v>554858029</v>
      </c>
      <c r="D27" s="26">
        <v>554858029</v>
      </c>
      <c r="E27" s="25">
        <v>554858029</v>
      </c>
      <c r="F27" s="25">
        <v>554858029</v>
      </c>
      <c r="G27" s="25">
        <f t="shared" si="2"/>
        <v>554858029</v>
      </c>
    </row>
    <row r="28" spans="1:7" x14ac:dyDescent="0.25">
      <c r="A28" s="21" t="s">
        <v>33</v>
      </c>
      <c r="B28" s="22">
        <f t="shared" ref="B28:G28" si="3">SUM(B29:B33)</f>
        <v>158683350</v>
      </c>
      <c r="C28" s="22">
        <f t="shared" si="3"/>
        <v>-23483268.25</v>
      </c>
      <c r="D28" s="22">
        <f t="shared" si="3"/>
        <v>135200081.75</v>
      </c>
      <c r="E28" s="22">
        <f t="shared" si="3"/>
        <v>135200081.75</v>
      </c>
      <c r="F28" s="22">
        <f t="shared" si="3"/>
        <v>135165929.75</v>
      </c>
      <c r="G28" s="22">
        <f t="shared" si="3"/>
        <v>-23517420.25</v>
      </c>
    </row>
    <row r="29" spans="1:7" x14ac:dyDescent="0.25">
      <c r="A29" s="24" t="s">
        <v>34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f t="shared" si="2"/>
        <v>0</v>
      </c>
    </row>
    <row r="30" spans="1:7" x14ac:dyDescent="0.25">
      <c r="A30" s="24" t="s">
        <v>35</v>
      </c>
      <c r="B30" s="25">
        <v>13638673</v>
      </c>
      <c r="C30" s="25">
        <v>-1</v>
      </c>
      <c r="D30" s="25">
        <v>13638672</v>
      </c>
      <c r="E30" s="25">
        <v>13638672</v>
      </c>
      <c r="F30" s="25">
        <v>13638672</v>
      </c>
      <c r="G30" s="25">
        <f t="shared" si="2"/>
        <v>-1</v>
      </c>
    </row>
    <row r="31" spans="1:7" x14ac:dyDescent="0.25">
      <c r="A31" s="24" t="s">
        <v>36</v>
      </c>
      <c r="B31" s="25">
        <v>46673766</v>
      </c>
      <c r="C31" s="25">
        <v>-7687526</v>
      </c>
      <c r="D31" s="25">
        <v>38986240</v>
      </c>
      <c r="E31" s="25">
        <v>38986240</v>
      </c>
      <c r="F31" s="25">
        <v>38986240</v>
      </c>
      <c r="G31" s="25">
        <f t="shared" si="2"/>
        <v>-7687526</v>
      </c>
    </row>
    <row r="32" spans="1:7" x14ac:dyDescent="0.25">
      <c r="A32" s="24" t="s">
        <v>37</v>
      </c>
      <c r="B32" s="25">
        <v>14626304</v>
      </c>
      <c r="C32" s="25">
        <v>81775</v>
      </c>
      <c r="D32" s="25">
        <v>14708079</v>
      </c>
      <c r="E32" s="25">
        <v>14708079</v>
      </c>
      <c r="F32" s="25">
        <v>14708079</v>
      </c>
      <c r="G32" s="25">
        <f t="shared" si="2"/>
        <v>81775</v>
      </c>
    </row>
    <row r="33" spans="1:7" x14ac:dyDescent="0.25">
      <c r="A33" s="24" t="s">
        <v>38</v>
      </c>
      <c r="B33" s="25">
        <v>83744607</v>
      </c>
      <c r="C33" s="25">
        <v>-15877516.25</v>
      </c>
      <c r="D33" s="25">
        <v>67867090.75</v>
      </c>
      <c r="E33" s="25">
        <v>67867090.75</v>
      </c>
      <c r="F33" s="25">
        <v>67832938.75</v>
      </c>
      <c r="G33" s="25">
        <f t="shared" si="2"/>
        <v>-15911668.25</v>
      </c>
    </row>
    <row r="34" spans="1:7" x14ac:dyDescent="0.25">
      <c r="A34" s="21" t="s">
        <v>39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f>F34-B34</f>
        <v>0</v>
      </c>
    </row>
    <row r="35" spans="1:7" x14ac:dyDescent="0.25">
      <c r="A35" s="21" t="s">
        <v>40</v>
      </c>
      <c r="B35" s="22">
        <f t="shared" ref="B35:G35" si="4">B36</f>
        <v>0</v>
      </c>
      <c r="C35" s="22">
        <f t="shared" si="4"/>
        <v>2463256.7000000002</v>
      </c>
      <c r="D35" s="22">
        <f t="shared" si="4"/>
        <v>2463256.7000000002</v>
      </c>
      <c r="E35" s="22">
        <f t="shared" si="4"/>
        <v>2463256.7000000002</v>
      </c>
      <c r="F35" s="22">
        <f t="shared" si="4"/>
        <v>2463256.7000000002</v>
      </c>
      <c r="G35" s="22">
        <f t="shared" si="4"/>
        <v>2463256.7000000002</v>
      </c>
    </row>
    <row r="36" spans="1:7" x14ac:dyDescent="0.25">
      <c r="A36" s="24" t="s">
        <v>41</v>
      </c>
      <c r="B36" s="25">
        <v>0</v>
      </c>
      <c r="C36" s="25">
        <v>2463256.7000000002</v>
      </c>
      <c r="D36" s="25">
        <v>2463256.7000000002</v>
      </c>
      <c r="E36" s="25">
        <v>2463256.7000000002</v>
      </c>
      <c r="F36" s="25">
        <v>2463256.7000000002</v>
      </c>
      <c r="G36" s="25">
        <f>+F36-B36</f>
        <v>2463256.7000000002</v>
      </c>
    </row>
    <row r="37" spans="1:7" x14ac:dyDescent="0.25">
      <c r="A37" s="21" t="s">
        <v>42</v>
      </c>
      <c r="B37" s="22">
        <f>B38+B39</f>
        <v>0</v>
      </c>
      <c r="C37" s="22">
        <v>0</v>
      </c>
      <c r="D37" s="22">
        <v>0</v>
      </c>
      <c r="E37" s="22">
        <v>0</v>
      </c>
      <c r="F37" s="22">
        <v>0</v>
      </c>
      <c r="G37" s="22">
        <f>G38+G39</f>
        <v>0</v>
      </c>
    </row>
    <row r="38" spans="1:7" x14ac:dyDescent="0.25">
      <c r="A38" s="24" t="s">
        <v>43</v>
      </c>
      <c r="B38" s="25">
        <v>0</v>
      </c>
      <c r="C38" s="25">
        <v>0</v>
      </c>
      <c r="D38" s="25">
        <f>+B38+C38</f>
        <v>0</v>
      </c>
      <c r="E38" s="25">
        <v>0</v>
      </c>
      <c r="F38" s="25">
        <v>0</v>
      </c>
      <c r="G38" s="25">
        <f>+F38-B38</f>
        <v>0</v>
      </c>
    </row>
    <row r="39" spans="1:7" x14ac:dyDescent="0.25">
      <c r="A39" s="24" t="s">
        <v>44</v>
      </c>
      <c r="B39" s="25">
        <v>0</v>
      </c>
      <c r="C39" s="25">
        <v>0</v>
      </c>
      <c r="D39" s="25">
        <f>+B39+C39</f>
        <v>0</v>
      </c>
      <c r="E39" s="25">
        <v>0</v>
      </c>
      <c r="F39" s="25">
        <v>0</v>
      </c>
      <c r="G39" s="25">
        <f>+F39-B39</f>
        <v>0</v>
      </c>
    </row>
    <row r="40" spans="1:7" x14ac:dyDescent="0.25">
      <c r="A40" s="27"/>
      <c r="B40" s="25"/>
      <c r="C40" s="25"/>
      <c r="D40" s="25"/>
      <c r="E40" s="25"/>
      <c r="F40" s="25"/>
      <c r="G40" s="25"/>
    </row>
    <row r="41" spans="1:7" x14ac:dyDescent="0.25">
      <c r="A41" s="28" t="s">
        <v>45</v>
      </c>
      <c r="B41" s="22">
        <f t="shared" ref="B41:G41" si="5">SUM(B9,B10,B11,B12,B13,B14,B15,B16,B28,B34,B35,B37)</f>
        <v>10872529362</v>
      </c>
      <c r="C41" s="22">
        <f t="shared" si="5"/>
        <v>514057012.44999999</v>
      </c>
      <c r="D41" s="22">
        <f t="shared" si="5"/>
        <v>11386586374.450001</v>
      </c>
      <c r="E41" s="22">
        <f t="shared" si="5"/>
        <v>11386586374.450001</v>
      </c>
      <c r="F41" s="22">
        <f t="shared" si="5"/>
        <v>11386465666.450001</v>
      </c>
      <c r="G41" s="22">
        <f t="shared" si="5"/>
        <v>513936304.45000011</v>
      </c>
    </row>
    <row r="42" spans="1:7" x14ac:dyDescent="0.25">
      <c r="A42" s="28" t="s">
        <v>46</v>
      </c>
      <c r="B42" s="29"/>
      <c r="C42" s="29"/>
      <c r="D42" s="29"/>
      <c r="E42" s="29"/>
      <c r="F42" s="29"/>
      <c r="G42" s="30">
        <f>IF(G41&gt;0,G41,0)</f>
        <v>513936304.45000011</v>
      </c>
    </row>
    <row r="43" spans="1:7" x14ac:dyDescent="0.25">
      <c r="A43" s="27"/>
      <c r="B43" s="31"/>
      <c r="C43" s="31"/>
      <c r="D43" s="31"/>
      <c r="E43" s="31"/>
      <c r="F43" s="31"/>
      <c r="G43" s="31"/>
    </row>
    <row r="44" spans="1:7" x14ac:dyDescent="0.25">
      <c r="A44" s="28" t="s">
        <v>47</v>
      </c>
      <c r="B44" s="31"/>
      <c r="C44" s="31"/>
      <c r="D44" s="31"/>
      <c r="E44" s="31"/>
      <c r="F44" s="31"/>
      <c r="G44" s="31"/>
    </row>
    <row r="45" spans="1:7" x14ac:dyDescent="0.25">
      <c r="A45" s="21" t="s">
        <v>48</v>
      </c>
      <c r="B45" s="22">
        <f t="shared" ref="B45:G45" si="6">SUM(B46:B53)</f>
        <v>8866648745</v>
      </c>
      <c r="C45" s="22">
        <f t="shared" si="6"/>
        <v>43521696.220000006</v>
      </c>
      <c r="D45" s="22">
        <f t="shared" si="6"/>
        <v>8910170441.2199993</v>
      </c>
      <c r="E45" s="22">
        <f t="shared" si="6"/>
        <v>8910170441.2199993</v>
      </c>
      <c r="F45" s="22">
        <f t="shared" si="6"/>
        <v>8910170441.2199993</v>
      </c>
      <c r="G45" s="22">
        <f t="shared" si="6"/>
        <v>43521696.220000178</v>
      </c>
    </row>
    <row r="46" spans="1:7" x14ac:dyDescent="0.25">
      <c r="A46" s="32" t="s">
        <v>49</v>
      </c>
      <c r="B46" s="25">
        <v>4626908122</v>
      </c>
      <c r="C46" s="25">
        <v>-40143428.869999997</v>
      </c>
      <c r="D46" s="25">
        <v>4586764693.1300001</v>
      </c>
      <c r="E46" s="25">
        <v>4586764693.1300001</v>
      </c>
      <c r="F46" s="25">
        <v>4586764693.1300001</v>
      </c>
      <c r="G46" s="25">
        <f t="shared" ref="G46:G60" si="7">+F46-B46</f>
        <v>-40143428.869999886</v>
      </c>
    </row>
    <row r="47" spans="1:7" x14ac:dyDescent="0.25">
      <c r="A47" s="32" t="s">
        <v>50</v>
      </c>
      <c r="B47" s="25">
        <v>1703669006</v>
      </c>
      <c r="C47" s="25">
        <v>20562590.690000001</v>
      </c>
      <c r="D47" s="25">
        <v>1724231596.6900001</v>
      </c>
      <c r="E47" s="25">
        <v>1724231596.6900001</v>
      </c>
      <c r="F47" s="25">
        <v>1724231596.6900001</v>
      </c>
      <c r="G47" s="25">
        <f t="shared" si="7"/>
        <v>20562590.690000057</v>
      </c>
    </row>
    <row r="48" spans="1:7" x14ac:dyDescent="0.25">
      <c r="A48" s="32" t="s">
        <v>51</v>
      </c>
      <c r="B48" s="25">
        <v>934727788</v>
      </c>
      <c r="C48" s="25">
        <v>-10854606</v>
      </c>
      <c r="D48" s="25">
        <v>923873182</v>
      </c>
      <c r="E48" s="25">
        <v>923873182</v>
      </c>
      <c r="F48" s="25">
        <v>923873182</v>
      </c>
      <c r="G48" s="25">
        <f t="shared" si="7"/>
        <v>-10854606</v>
      </c>
    </row>
    <row r="49" spans="1:7" ht="30" x14ac:dyDescent="0.25">
      <c r="A49" s="32" t="s">
        <v>52</v>
      </c>
      <c r="B49" s="25">
        <v>652812688</v>
      </c>
      <c r="C49" s="25">
        <v>1521143</v>
      </c>
      <c r="D49" s="25">
        <v>654333831</v>
      </c>
      <c r="E49" s="25">
        <v>654333831</v>
      </c>
      <c r="F49" s="25">
        <v>654333831</v>
      </c>
      <c r="G49" s="25">
        <f t="shared" si="7"/>
        <v>1521143</v>
      </c>
    </row>
    <row r="50" spans="1:7" x14ac:dyDescent="0.25">
      <c r="A50" s="32" t="s">
        <v>53</v>
      </c>
      <c r="B50" s="25">
        <v>400376301</v>
      </c>
      <c r="C50" s="25">
        <v>61275651</v>
      </c>
      <c r="D50" s="25">
        <v>461651952</v>
      </c>
      <c r="E50" s="25">
        <v>461651952</v>
      </c>
      <c r="F50" s="25">
        <v>461651952</v>
      </c>
      <c r="G50" s="25">
        <f t="shared" si="7"/>
        <v>61275651</v>
      </c>
    </row>
    <row r="51" spans="1:7" x14ac:dyDescent="0.25">
      <c r="A51" s="32" t="s">
        <v>54</v>
      </c>
      <c r="B51" s="25">
        <v>110939582</v>
      </c>
      <c r="C51" s="25">
        <v>2426372.4</v>
      </c>
      <c r="D51" s="25">
        <v>113365954.40000001</v>
      </c>
      <c r="E51" s="25">
        <v>113365954.40000001</v>
      </c>
      <c r="F51" s="25">
        <v>113365954.40000001</v>
      </c>
      <c r="G51" s="25">
        <f t="shared" si="7"/>
        <v>2426372.400000006</v>
      </c>
    </row>
    <row r="52" spans="1:7" ht="29.25" customHeight="1" x14ac:dyDescent="0.25">
      <c r="A52" s="33" t="s">
        <v>55</v>
      </c>
      <c r="B52" s="25">
        <v>171658496</v>
      </c>
      <c r="C52" s="25">
        <v>11115736</v>
      </c>
      <c r="D52" s="25">
        <v>182774232</v>
      </c>
      <c r="E52" s="25">
        <v>182774232</v>
      </c>
      <c r="F52" s="25">
        <v>182774232</v>
      </c>
      <c r="G52" s="25">
        <f t="shared" si="7"/>
        <v>11115736</v>
      </c>
    </row>
    <row r="53" spans="1:7" ht="27.75" customHeight="1" x14ac:dyDescent="0.25">
      <c r="A53" s="32" t="s">
        <v>56</v>
      </c>
      <c r="B53" s="25">
        <v>265556762</v>
      </c>
      <c r="C53" s="25">
        <v>-2381762</v>
      </c>
      <c r="D53" s="25">
        <v>263175000</v>
      </c>
      <c r="E53" s="25">
        <v>263175000</v>
      </c>
      <c r="F53" s="25">
        <v>263175000</v>
      </c>
      <c r="G53" s="25">
        <f t="shared" si="7"/>
        <v>-2381762</v>
      </c>
    </row>
    <row r="54" spans="1:7" x14ac:dyDescent="0.25">
      <c r="A54" s="21" t="s">
        <v>57</v>
      </c>
      <c r="B54" s="22">
        <f t="shared" ref="B54:G54" si="8">SUM(B55:B58)</f>
        <v>1769046318</v>
      </c>
      <c r="C54" s="22">
        <f t="shared" si="8"/>
        <v>1031250722.52</v>
      </c>
      <c r="D54" s="22">
        <f t="shared" si="8"/>
        <v>2800297040.52</v>
      </c>
      <c r="E54" s="22">
        <f t="shared" si="8"/>
        <v>2800297040.5200005</v>
      </c>
      <c r="F54" s="22">
        <f t="shared" si="8"/>
        <v>2800297040.5200005</v>
      </c>
      <c r="G54" s="22">
        <f t="shared" si="8"/>
        <v>1031250722.5200002</v>
      </c>
    </row>
    <row r="55" spans="1:7" x14ac:dyDescent="0.25">
      <c r="A55" s="33" t="s">
        <v>58</v>
      </c>
      <c r="B55" s="25">
        <v>335000000</v>
      </c>
      <c r="C55" s="25">
        <v>-298796829.69999999</v>
      </c>
      <c r="D55" s="25">
        <v>36203170.300000012</v>
      </c>
      <c r="E55" s="25">
        <v>36203170.299999997</v>
      </c>
      <c r="F55" s="25">
        <v>36203170.299999997</v>
      </c>
      <c r="G55" s="25">
        <f t="shared" si="7"/>
        <v>-298796829.69999999</v>
      </c>
    </row>
    <row r="56" spans="1:7" x14ac:dyDescent="0.25">
      <c r="A56" s="32" t="s">
        <v>59</v>
      </c>
      <c r="B56" s="25">
        <v>1434046318</v>
      </c>
      <c r="C56" s="25">
        <v>1325303071.24</v>
      </c>
      <c r="D56" s="25">
        <v>2759349389.2399998</v>
      </c>
      <c r="E56" s="25">
        <v>2759349389.2400002</v>
      </c>
      <c r="F56" s="25">
        <v>2759349389.2400002</v>
      </c>
      <c r="G56" s="25">
        <f t="shared" si="7"/>
        <v>1325303071.2400002</v>
      </c>
    </row>
    <row r="57" spans="1:7" x14ac:dyDescent="0.25">
      <c r="A57" s="32" t="s">
        <v>60</v>
      </c>
      <c r="B57" s="25">
        <v>0</v>
      </c>
      <c r="C57" s="25">
        <v>0</v>
      </c>
      <c r="D57" s="25">
        <v>0</v>
      </c>
      <c r="E57" s="25">
        <v>0</v>
      </c>
      <c r="F57" s="25">
        <v>0</v>
      </c>
      <c r="G57" s="25">
        <f t="shared" si="7"/>
        <v>0</v>
      </c>
    </row>
    <row r="58" spans="1:7" x14ac:dyDescent="0.25">
      <c r="A58" s="33" t="s">
        <v>61</v>
      </c>
      <c r="B58" s="25">
        <v>0</v>
      </c>
      <c r="C58" s="25">
        <v>4744480.9800000004</v>
      </c>
      <c r="D58" s="25">
        <v>4744480.9800000004</v>
      </c>
      <c r="E58" s="25">
        <v>4744480.9800000004</v>
      </c>
      <c r="F58" s="25">
        <v>4744480.9800000004</v>
      </c>
      <c r="G58" s="25">
        <f t="shared" si="7"/>
        <v>4744480.9800000004</v>
      </c>
    </row>
    <row r="59" spans="1:7" x14ac:dyDescent="0.25">
      <c r="A59" s="21" t="s">
        <v>62</v>
      </c>
      <c r="B59" s="22">
        <f t="shared" ref="B59:G59" si="9">SUM(B60:B61)</f>
        <v>474517442</v>
      </c>
      <c r="C59" s="22">
        <f t="shared" si="9"/>
        <v>-52497585</v>
      </c>
      <c r="D59" s="22">
        <f t="shared" si="9"/>
        <v>422019857</v>
      </c>
      <c r="E59" s="22">
        <f t="shared" si="9"/>
        <v>422019857</v>
      </c>
      <c r="F59" s="22">
        <f t="shared" si="9"/>
        <v>422019857</v>
      </c>
      <c r="G59" s="22">
        <f t="shared" si="9"/>
        <v>-52497585</v>
      </c>
    </row>
    <row r="60" spans="1:7" ht="30" x14ac:dyDescent="0.25">
      <c r="A60" s="32" t="s">
        <v>63</v>
      </c>
      <c r="B60" s="25">
        <v>474517442</v>
      </c>
      <c r="C60" s="25">
        <v>-52497585</v>
      </c>
      <c r="D60" s="25">
        <v>422019857</v>
      </c>
      <c r="E60" s="25">
        <v>422019857</v>
      </c>
      <c r="F60" s="25">
        <v>422019857</v>
      </c>
      <c r="G60" s="25">
        <f t="shared" si="7"/>
        <v>-52497585</v>
      </c>
    </row>
    <row r="61" spans="1:7" x14ac:dyDescent="0.25">
      <c r="A61" s="32" t="s">
        <v>64</v>
      </c>
      <c r="B61" s="25">
        <v>0</v>
      </c>
      <c r="C61" s="25">
        <v>0</v>
      </c>
      <c r="D61" s="25">
        <v>0</v>
      </c>
      <c r="E61" s="25">
        <v>0</v>
      </c>
      <c r="F61" s="25">
        <v>0</v>
      </c>
      <c r="G61" s="25">
        <v>0</v>
      </c>
    </row>
    <row r="62" spans="1:7" x14ac:dyDescent="0.25">
      <c r="A62" s="21" t="s">
        <v>65</v>
      </c>
      <c r="B62" s="22">
        <v>0</v>
      </c>
      <c r="C62" s="22">
        <v>0</v>
      </c>
      <c r="D62" s="22">
        <f>+B62+C62</f>
        <v>0</v>
      </c>
      <c r="E62" s="22">
        <v>0</v>
      </c>
      <c r="F62" s="22">
        <v>0</v>
      </c>
      <c r="G62" s="22">
        <f>F62-B62</f>
        <v>0</v>
      </c>
    </row>
    <row r="63" spans="1:7" x14ac:dyDescent="0.25">
      <c r="A63" s="21" t="s">
        <v>66</v>
      </c>
      <c r="B63" s="22">
        <v>0</v>
      </c>
      <c r="C63" s="22">
        <v>0</v>
      </c>
      <c r="D63" s="22">
        <f>+B63+C63</f>
        <v>0</v>
      </c>
      <c r="E63" s="22">
        <v>0</v>
      </c>
      <c r="F63" s="22">
        <v>0</v>
      </c>
      <c r="G63" s="22">
        <f>F63-B63</f>
        <v>0</v>
      </c>
    </row>
    <row r="64" spans="1:7" x14ac:dyDescent="0.25">
      <c r="A64" s="27"/>
      <c r="B64" s="31"/>
      <c r="C64" s="31"/>
      <c r="D64" s="31"/>
      <c r="E64" s="31"/>
      <c r="F64" s="31"/>
      <c r="G64" s="31"/>
    </row>
    <row r="65" spans="1:7" x14ac:dyDescent="0.25">
      <c r="A65" s="28" t="s">
        <v>67</v>
      </c>
      <c r="B65" s="22">
        <f t="shared" ref="B65:G65" si="10">B45+B54+B59+B62+B63</f>
        <v>11110212505</v>
      </c>
      <c r="C65" s="22">
        <f t="shared" si="10"/>
        <v>1022274833.74</v>
      </c>
      <c r="D65" s="22">
        <f t="shared" si="10"/>
        <v>12132487338.74</v>
      </c>
      <c r="E65" s="22">
        <f t="shared" si="10"/>
        <v>12132487338.74</v>
      </c>
      <c r="F65" s="22">
        <f t="shared" si="10"/>
        <v>12132487338.74</v>
      </c>
      <c r="G65" s="22">
        <f t="shared" si="10"/>
        <v>1022274833.7400005</v>
      </c>
    </row>
    <row r="66" spans="1:7" x14ac:dyDescent="0.25">
      <c r="A66" s="27"/>
      <c r="B66" s="31"/>
      <c r="C66" s="31"/>
      <c r="D66" s="31"/>
      <c r="E66" s="31"/>
      <c r="F66" s="31"/>
      <c r="G66" s="31"/>
    </row>
    <row r="67" spans="1:7" x14ac:dyDescent="0.25">
      <c r="A67" s="28" t="s">
        <v>68</v>
      </c>
      <c r="B67" s="22">
        <f t="shared" ref="B67:G67" si="11">B68</f>
        <v>0</v>
      </c>
      <c r="C67" s="22">
        <f t="shared" si="11"/>
        <v>0</v>
      </c>
      <c r="D67" s="22">
        <f t="shared" si="11"/>
        <v>0</v>
      </c>
      <c r="E67" s="22">
        <f t="shared" si="11"/>
        <v>0</v>
      </c>
      <c r="F67" s="22">
        <f t="shared" si="11"/>
        <v>0</v>
      </c>
      <c r="G67" s="22">
        <f t="shared" si="11"/>
        <v>0</v>
      </c>
    </row>
    <row r="68" spans="1:7" x14ac:dyDescent="0.25">
      <c r="A68" s="34" t="s">
        <v>69</v>
      </c>
      <c r="B68" s="25">
        <v>0</v>
      </c>
      <c r="C68" s="25">
        <v>0</v>
      </c>
      <c r="D68" s="25">
        <f>+B68+C68</f>
        <v>0</v>
      </c>
      <c r="E68" s="25">
        <v>0</v>
      </c>
      <c r="F68" s="25">
        <v>0</v>
      </c>
      <c r="G68" s="25">
        <f>+F68-B68</f>
        <v>0</v>
      </c>
    </row>
    <row r="69" spans="1:7" x14ac:dyDescent="0.25">
      <c r="A69" s="27"/>
      <c r="B69" s="31"/>
      <c r="C69" s="31"/>
      <c r="D69" s="31"/>
      <c r="E69" s="31"/>
      <c r="F69" s="31"/>
      <c r="G69" s="31"/>
    </row>
    <row r="70" spans="1:7" x14ac:dyDescent="0.25">
      <c r="A70" s="28" t="s">
        <v>70</v>
      </c>
      <c r="B70" s="22">
        <f t="shared" ref="B70:G70" si="12">B41+B65+B67</f>
        <v>21982741867</v>
      </c>
      <c r="C70" s="22">
        <f t="shared" si="12"/>
        <v>1536331846.1900001</v>
      </c>
      <c r="D70" s="22">
        <f t="shared" si="12"/>
        <v>23519073713.190002</v>
      </c>
      <c r="E70" s="22">
        <f t="shared" si="12"/>
        <v>23519073713.190002</v>
      </c>
      <c r="F70" s="22">
        <f t="shared" si="12"/>
        <v>23518953005.190002</v>
      </c>
      <c r="G70" s="22">
        <f t="shared" si="12"/>
        <v>1536211138.1900005</v>
      </c>
    </row>
    <row r="71" spans="1:7" x14ac:dyDescent="0.25">
      <c r="A71" s="27"/>
      <c r="B71" s="31"/>
      <c r="C71" s="31"/>
      <c r="D71" s="31"/>
      <c r="E71" s="31"/>
      <c r="F71" s="31"/>
      <c r="G71" s="31"/>
    </row>
    <row r="72" spans="1:7" x14ac:dyDescent="0.25">
      <c r="A72" s="28" t="s">
        <v>71</v>
      </c>
      <c r="B72" s="31"/>
      <c r="C72" s="31"/>
      <c r="D72" s="31"/>
      <c r="E72" s="31"/>
      <c r="F72" s="31"/>
      <c r="G72" s="31"/>
    </row>
    <row r="73" spans="1:7" ht="30" x14ac:dyDescent="0.25">
      <c r="A73" s="35" t="s">
        <v>72</v>
      </c>
      <c r="B73" s="25">
        <v>0</v>
      </c>
      <c r="C73" s="25">
        <v>0</v>
      </c>
      <c r="D73" s="25">
        <v>0</v>
      </c>
      <c r="E73" s="25">
        <v>0</v>
      </c>
      <c r="F73" s="25">
        <v>0</v>
      </c>
      <c r="G73" s="25">
        <f>F73-B73</f>
        <v>0</v>
      </c>
    </row>
    <row r="74" spans="1:7" ht="30" x14ac:dyDescent="0.25">
      <c r="A74" s="35" t="s">
        <v>73</v>
      </c>
      <c r="B74" s="25">
        <v>0</v>
      </c>
      <c r="C74" s="25">
        <v>0</v>
      </c>
      <c r="D74" s="25">
        <v>0</v>
      </c>
      <c r="E74" s="25">
        <v>0</v>
      </c>
      <c r="F74" s="25">
        <v>0</v>
      </c>
      <c r="G74" s="25">
        <f>F74-B74</f>
        <v>0</v>
      </c>
    </row>
    <row r="75" spans="1:7" x14ac:dyDescent="0.25">
      <c r="A75" s="36" t="s">
        <v>74</v>
      </c>
      <c r="B75" s="22">
        <f t="shared" ref="B75:G75" si="13">B73+B74</f>
        <v>0</v>
      </c>
      <c r="C75" s="22">
        <f t="shared" si="13"/>
        <v>0</v>
      </c>
      <c r="D75" s="22">
        <f t="shared" si="13"/>
        <v>0</v>
      </c>
      <c r="E75" s="22">
        <f t="shared" si="13"/>
        <v>0</v>
      </c>
      <c r="F75" s="22">
        <f t="shared" si="13"/>
        <v>0</v>
      </c>
      <c r="G75" s="22">
        <f t="shared" si="13"/>
        <v>0</v>
      </c>
    </row>
    <row r="76" spans="1:7" x14ac:dyDescent="0.25">
      <c r="A76" s="37"/>
      <c r="B76" s="38"/>
      <c r="C76" s="38"/>
      <c r="D76" s="38"/>
      <c r="E76" s="38"/>
      <c r="F76" s="38"/>
      <c r="G76" s="38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0866141732283472" right="0.31496062992125984" top="0.55118110236220474" bottom="0.55118110236220474" header="0.31496062992125984" footer="0.31496062992125984"/>
  <pageSetup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privado</dc:creator>
  <cp:lastModifiedBy>privado</cp:lastModifiedBy>
  <dcterms:created xsi:type="dcterms:W3CDTF">2022-03-30T20:58:36Z</dcterms:created>
  <dcterms:modified xsi:type="dcterms:W3CDTF">2022-03-30T20:59:02Z</dcterms:modified>
</cp:coreProperties>
</file>