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A5B4A67B-8E8F-4346-9FC4-60F913F7DE38}" xr6:coauthVersionLast="36" xr6:coauthVersionMax="36" xr10:uidLastSave="{00000000-0000-0000-0000-000000000000}"/>
  <bookViews>
    <workbookView xWindow="0" yWindow="0" windowWidth="20490" windowHeight="7545" xr2:uid="{26DDCFD0-3EF1-46C7-A8AD-4D269B6874F3}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'[1]Formato 3'!$E$13</definedName>
    <definedName name="APP_FIN_06">'[1]Formato 3'!$G$13</definedName>
    <definedName name="APP_FIN_07">'[1]Formato 3'!$H$13</definedName>
    <definedName name="APP_FIN_08">'[1]Formato 3'!$I$13</definedName>
    <definedName name="APP_FIN_09">'[1]Formato 3'!$J$13</definedName>
    <definedName name="APP_FIN_10">'[1]Formato 3'!$K$13</definedName>
    <definedName name="APP_T10">'[1]Formato 3'!$K$8</definedName>
    <definedName name="APP_T7">'[1]Formato 3'!$H$8</definedName>
    <definedName name="APP_T8">'[1]Formato 3'!$I$8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'[1]Formato 2'!$B$31</definedName>
    <definedName name="DEUDA_CONT_FIN_02">'[1]Formato 2'!$C$31</definedName>
    <definedName name="DEUDA_CONT_FIN_03">'[1]Formato 2'!$D$31</definedName>
    <definedName name="DEUDA_CONT_FIN_04">'[1]Formato 2'!$E$31</definedName>
    <definedName name="DEUDA_CONT_FIN_05">'[1]Formato 2'!$F$31</definedName>
    <definedName name="DEUDA_CONT_FIN_06">'[1]Formato 2'!$G$31</definedName>
    <definedName name="DEUDA_CONT_FIN_07">'[1]Formato 2'!$H$31</definedName>
    <definedName name="dsafvzsd">'[3]Info General'!$C$7</definedName>
    <definedName name="dsfdsdsdsdsdsdsdsdsdsdsdsdsdsdsdsdsdsdsdsdsdsdsdsdsdsdsdsdsdsdsdsdsdsds">'[1]Formato 3'!$H$14</definedName>
    <definedName name="dsfsfdsffffffff">'[1]Formato 3'!$I$14</definedName>
    <definedName name="ENTE_PUBLICO_A">'[2]Info General'!$C$7</definedName>
    <definedName name="fdggdfgdgfd">'[1]Formato 3'!$E$8</definedName>
    <definedName name="fdgxfd">'[3]Info General'!$C$7</definedName>
    <definedName name="fdsfdsfdsfdsfdsfdsfdsfdsfdsfdsfdsfds">'[1]Formato 3'!$J$8</definedName>
    <definedName name="fgsgfdfdfzxvzcvczv">'[1]Formato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'[1]Formato 2'!$E$52</definedName>
    <definedName name="MONTO1">'[3]Info General'!$D$18</definedName>
    <definedName name="MONTO2">'[3]Info General'!$E$18</definedName>
    <definedName name="OB_CORTO_PLAZO_FIN_01">'[1]Formato 2'!$B$52</definedName>
    <definedName name="OB_CORTO_PLAZO_FIN_03">'[1]Formato 2'!$D$52</definedName>
    <definedName name="OB_CORTO_PLAZO_FIN_05">'[1]Formato 2'!$F$52</definedName>
    <definedName name="OTROS_FIN_04">'[1]Formato 3'!$E$19</definedName>
    <definedName name="OTROS_FIN_06">'[1]Formato 3'!$G$19</definedName>
    <definedName name="OTROS_FIN_07">'[1]Formato 3'!$H$19</definedName>
    <definedName name="OTROS_FIN_08">'[1]Formato 3'!$I$19</definedName>
    <definedName name="OTROS_FIN_09">'[1]Formato 3'!$J$19</definedName>
    <definedName name="OTROS_FIN_10">'[1]Formato 3'!$K$19</definedName>
    <definedName name="OTROS_T10">'[1]Formato 3'!$K$14</definedName>
    <definedName name="OTROS_T6">'[1]Formato 3'!$G$14</definedName>
    <definedName name="OTROS_T9">'[1]Formato 3'!$J$14</definedName>
    <definedName name="PERIODO_INFORME">'[2]Info General'!$C$14</definedName>
    <definedName name="sadas">'[3]Info General'!$C$7</definedName>
    <definedName name="SALDO_PENDIENTE">'[3]Info General'!$F$18</definedName>
    <definedName name="sdfsdfsfds">'[1]Formato 3'!$E$14</definedName>
    <definedName name="sdfsfsdf">'[1]Formato 3'!$G$8</definedName>
    <definedName name="TRIMESTRE">'[3]Info General'!$C$16</definedName>
    <definedName name="ULTIMO">'[2]Info General'!$E$20</definedName>
    <definedName name="ULTIMO_SALDO">'[3]Info General'!$F$20</definedName>
    <definedName name="VALOR_INS_BCC_FIN_01">'[1]Formato 2'!$B$38</definedName>
    <definedName name="VALOR_INS_BCC_FIN_02">'[1]Formato 2'!$C$38</definedName>
    <definedName name="VALOR_INS_BCC_FIN_03">'[1]Formato 2'!$D$38</definedName>
    <definedName name="VALOR_INS_BCC_FIN_04">'[1]Formato 2'!$E$38</definedName>
    <definedName name="VALOR_INS_BCC_FIN_05">'[1]Formato 2'!$F$38</definedName>
    <definedName name="VALOR_INS_BCC_FIN_06">'[1]Formato 2'!$G$38</definedName>
    <definedName name="vcbvbcbdfgfdg">'[1]Formato 6 b)'!$D$9</definedName>
    <definedName name="vcvcbvcbcvb">'[1]Formato 6 b)'!$B$37</definedName>
    <definedName name="zfds">'[1]Formato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6" i="1"/>
  <c r="C66" i="1"/>
  <c r="B66" i="1"/>
  <c r="D65" i="1"/>
  <c r="D64" i="1" s="1"/>
  <c r="C65" i="1"/>
  <c r="B65" i="1"/>
  <c r="B64" i="1" s="1"/>
  <c r="C64" i="1"/>
  <c r="D55" i="1"/>
  <c r="C55" i="1"/>
  <c r="B55" i="1"/>
  <c r="D53" i="1"/>
  <c r="C53" i="1"/>
  <c r="B53" i="1"/>
  <c r="C51" i="1"/>
  <c r="B51" i="1"/>
  <c r="D50" i="1"/>
  <c r="D49" i="1" s="1"/>
  <c r="D57" i="1" s="1"/>
  <c r="D59" i="1" s="1"/>
  <c r="C50" i="1"/>
  <c r="B50" i="1"/>
  <c r="B49" i="1" s="1"/>
  <c r="C49" i="1"/>
  <c r="D48" i="1"/>
  <c r="C48" i="1"/>
  <c r="C57" i="1" s="1"/>
  <c r="C59" i="1" s="1"/>
  <c r="B48" i="1"/>
  <c r="B57" i="1" s="1"/>
  <c r="B59" i="1" s="1"/>
  <c r="D41" i="1"/>
  <c r="D51" i="1" s="1"/>
  <c r="C41" i="1"/>
  <c r="B41" i="1"/>
  <c r="B40" i="1" s="1"/>
  <c r="C40" i="1"/>
  <c r="D37" i="1"/>
  <c r="C37" i="1"/>
  <c r="C44" i="1" s="1"/>
  <c r="C11" i="1" s="1"/>
  <c r="B37" i="1"/>
  <c r="B44" i="1" s="1"/>
  <c r="B11" i="1" s="1"/>
  <c r="D30" i="1"/>
  <c r="D29" i="1" s="1"/>
  <c r="C30" i="1"/>
  <c r="B30" i="1"/>
  <c r="B29" i="1" s="1"/>
  <c r="C29" i="1"/>
  <c r="D17" i="1"/>
  <c r="C17" i="1"/>
  <c r="B17" i="1"/>
  <c r="D15" i="1"/>
  <c r="D68" i="1" s="1"/>
  <c r="C15" i="1"/>
  <c r="C68" i="1" s="1"/>
  <c r="B15" i="1"/>
  <c r="B68" i="1" s="1"/>
  <c r="D14" i="1"/>
  <c r="C14" i="1"/>
  <c r="C13" i="1" s="1"/>
  <c r="B14" i="1"/>
  <c r="B13" i="1" s="1"/>
  <c r="D13" i="1"/>
  <c r="D10" i="1"/>
  <c r="D63" i="1" s="1"/>
  <c r="C10" i="1"/>
  <c r="C63" i="1" s="1"/>
  <c r="C72" i="1" s="1"/>
  <c r="C74" i="1" s="1"/>
  <c r="B10" i="1"/>
  <c r="B63" i="1" s="1"/>
  <c r="B72" i="1" s="1"/>
  <c r="B74" i="1" s="1"/>
  <c r="D9" i="1"/>
  <c r="C9" i="1"/>
  <c r="C8" i="1" s="1"/>
  <c r="B9" i="1"/>
  <c r="B8" i="1" s="1"/>
  <c r="B21" i="1" s="1"/>
  <c r="B23" i="1" s="1"/>
  <c r="B25" i="1" s="1"/>
  <c r="B33" i="1" s="1"/>
  <c r="D72" i="1" l="1"/>
  <c r="D74" i="1" s="1"/>
  <c r="C21" i="1"/>
  <c r="C23" i="1" s="1"/>
  <c r="C25" i="1" s="1"/>
  <c r="C33" i="1" s="1"/>
  <c r="D40" i="1"/>
  <c r="D44" i="1" s="1"/>
  <c r="D11" i="1" s="1"/>
  <c r="D8" i="1" s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<sst xmlns="http://schemas.openxmlformats.org/spreadsheetml/2006/main" count="65" uniqueCount="45">
  <si>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</si>
  <si>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</si>
  <si>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</si>
  <si>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septiembre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</si>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</sst>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 applyProtection="1"/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>
        <row r="41">
          <cell r="B41">
            <v>11307589765</v>
          </cell>
          <cell r="E41">
            <v>8929581663.2600002</v>
          </cell>
          <cell r="F41">
            <v>8929428424.2600002</v>
          </cell>
        </row>
        <row r="65">
          <cell r="B65">
            <v>11042353021</v>
          </cell>
          <cell r="E65">
            <v>9266308480.6199989</v>
          </cell>
          <cell r="F65">
            <v>9266308480.6199989</v>
          </cell>
        </row>
      </sheetData>
      <sheetData sheetId="5">
        <row r="9">
          <cell r="B9">
            <v>11307589765</v>
          </cell>
          <cell r="E9">
            <v>7275485167.5700006</v>
          </cell>
          <cell r="F9">
            <v>7269518185.5700006</v>
          </cell>
        </row>
        <row r="75">
          <cell r="B75">
            <v>49584189</v>
          </cell>
          <cell r="E75">
            <v>36513719.420000002</v>
          </cell>
          <cell r="F75">
            <v>36513719.420000002</v>
          </cell>
        </row>
        <row r="76">
          <cell r="B76">
            <v>173560160</v>
          </cell>
          <cell r="E76">
            <v>158176782.03</v>
          </cell>
          <cell r="F76">
            <v>158176782.03</v>
          </cell>
        </row>
        <row r="83">
          <cell r="B83">
            <v>11042353021</v>
          </cell>
          <cell r="E83">
            <v>8663132965.6200008</v>
          </cell>
          <cell r="F83">
            <v>8661325615.9400005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6">
        <row r="9">
          <cell r="B9">
            <v>11307589765</v>
          </cell>
          <cell r="C9">
            <v>269260805.75</v>
          </cell>
          <cell r="D9">
            <v>11576850570.75</v>
          </cell>
          <cell r="E9">
            <v>7275485167.5699987</v>
          </cell>
          <cell r="F9">
            <v>7269518185.5699987</v>
          </cell>
          <cell r="G9">
            <v>4301365403.1800003</v>
          </cell>
        </row>
        <row r="37">
          <cell r="B37">
            <v>11042353021</v>
          </cell>
          <cell r="C37">
            <v>1331239656.1399999</v>
          </cell>
          <cell r="D37">
            <v>12373592677.139999</v>
          </cell>
          <cell r="E37">
            <v>8663132965.6199989</v>
          </cell>
          <cell r="F37">
            <v>8661325615.9399986</v>
          </cell>
          <cell r="G37">
            <v>3710459711.5199995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50D5-038F-4EA5-AC8A-9F78E33E5D88}">
  <sheetPr>
    <pageSetUpPr fitToPage="1"/>
  </sheetPr>
  <dimension ref="A1:IU76"/>
  <sheetViews>
    <sheetView tabSelected="1" topLeftCell="A13" zoomScale="70" zoomScaleNormal="70" workbookViewId="0">
      <selection activeCell="B25" sqref="B25"/>
    </sheetView>
  </sheetViews>
  <sheetFormatPr baseColWidth="10" defaultColWidth="0.85546875" defaultRowHeight="15" zeroHeight="1" x14ac:dyDescent="0.25"/>
  <cols>
    <col min="1" max="1" width="101.42578125" customWidth="1"/>
    <col min="2" max="4" width="25.7109375" customWidth="1"/>
    <col min="5" max="255" width="11.42578125" hidden="1" customWidth="1"/>
    <col min="257" max="257" width="101.42578125" customWidth="1"/>
    <col min="258" max="260" width="25.7109375" customWidth="1"/>
    <col min="261" max="511" width="0" hidden="1" customWidth="1"/>
    <col min="513" max="513" width="101.42578125" customWidth="1"/>
    <col min="514" max="516" width="25.7109375" customWidth="1"/>
    <col min="517" max="767" width="0" hidden="1" customWidth="1"/>
    <col min="769" max="769" width="101.42578125" customWidth="1"/>
    <col min="770" max="772" width="25.7109375" customWidth="1"/>
    <col min="773" max="1023" width="0" hidden="1" customWidth="1"/>
    <col min="1025" max="1025" width="101.42578125" customWidth="1"/>
    <col min="1026" max="1028" width="25.7109375" customWidth="1"/>
    <col min="1029" max="1279" width="0" hidden="1" customWidth="1"/>
    <col min="1281" max="1281" width="101.42578125" customWidth="1"/>
    <col min="1282" max="1284" width="25.7109375" customWidth="1"/>
    <col min="1285" max="1535" width="0" hidden="1" customWidth="1"/>
    <col min="1537" max="1537" width="101.42578125" customWidth="1"/>
    <col min="1538" max="1540" width="25.7109375" customWidth="1"/>
    <col min="1541" max="1791" width="0" hidden="1" customWidth="1"/>
    <col min="1793" max="1793" width="101.42578125" customWidth="1"/>
    <col min="1794" max="1796" width="25.7109375" customWidth="1"/>
    <col min="1797" max="2047" width="0" hidden="1" customWidth="1"/>
    <col min="2049" max="2049" width="101.42578125" customWidth="1"/>
    <col min="2050" max="2052" width="25.7109375" customWidth="1"/>
    <col min="2053" max="2303" width="0" hidden="1" customWidth="1"/>
    <col min="2305" max="2305" width="101.42578125" customWidth="1"/>
    <col min="2306" max="2308" width="25.7109375" customWidth="1"/>
    <col min="2309" max="2559" width="0" hidden="1" customWidth="1"/>
    <col min="2561" max="2561" width="101.42578125" customWidth="1"/>
    <col min="2562" max="2564" width="25.7109375" customWidth="1"/>
    <col min="2565" max="2815" width="0" hidden="1" customWidth="1"/>
    <col min="2817" max="2817" width="101.42578125" customWidth="1"/>
    <col min="2818" max="2820" width="25.7109375" customWidth="1"/>
    <col min="2821" max="3071" width="0" hidden="1" customWidth="1"/>
    <col min="3073" max="3073" width="101.42578125" customWidth="1"/>
    <col min="3074" max="3076" width="25.7109375" customWidth="1"/>
    <col min="3077" max="3327" width="0" hidden="1" customWidth="1"/>
    <col min="3329" max="3329" width="101.42578125" customWidth="1"/>
    <col min="3330" max="3332" width="25.7109375" customWidth="1"/>
    <col min="3333" max="3583" width="0" hidden="1" customWidth="1"/>
    <col min="3585" max="3585" width="101.42578125" customWidth="1"/>
    <col min="3586" max="3588" width="25.7109375" customWidth="1"/>
    <col min="3589" max="3839" width="0" hidden="1" customWidth="1"/>
    <col min="3841" max="3841" width="101.42578125" customWidth="1"/>
    <col min="3842" max="3844" width="25.7109375" customWidth="1"/>
    <col min="3845" max="4095" width="0" hidden="1" customWidth="1"/>
    <col min="4097" max="4097" width="101.42578125" customWidth="1"/>
    <col min="4098" max="4100" width="25.7109375" customWidth="1"/>
    <col min="4101" max="4351" width="0" hidden="1" customWidth="1"/>
    <col min="4353" max="4353" width="101.42578125" customWidth="1"/>
    <col min="4354" max="4356" width="25.7109375" customWidth="1"/>
    <col min="4357" max="4607" width="0" hidden="1" customWidth="1"/>
    <col min="4609" max="4609" width="101.42578125" customWidth="1"/>
    <col min="4610" max="4612" width="25.7109375" customWidth="1"/>
    <col min="4613" max="4863" width="0" hidden="1" customWidth="1"/>
    <col min="4865" max="4865" width="101.42578125" customWidth="1"/>
    <col min="4866" max="4868" width="25.7109375" customWidth="1"/>
    <col min="4869" max="5119" width="0" hidden="1" customWidth="1"/>
    <col min="5121" max="5121" width="101.42578125" customWidth="1"/>
    <col min="5122" max="5124" width="25.7109375" customWidth="1"/>
    <col min="5125" max="5375" width="0" hidden="1" customWidth="1"/>
    <col min="5377" max="5377" width="101.42578125" customWidth="1"/>
    <col min="5378" max="5380" width="25.7109375" customWidth="1"/>
    <col min="5381" max="5631" width="0" hidden="1" customWidth="1"/>
    <col min="5633" max="5633" width="101.42578125" customWidth="1"/>
    <col min="5634" max="5636" width="25.7109375" customWidth="1"/>
    <col min="5637" max="5887" width="0" hidden="1" customWidth="1"/>
    <col min="5889" max="5889" width="101.42578125" customWidth="1"/>
    <col min="5890" max="5892" width="25.7109375" customWidth="1"/>
    <col min="5893" max="6143" width="0" hidden="1" customWidth="1"/>
    <col min="6145" max="6145" width="101.42578125" customWidth="1"/>
    <col min="6146" max="6148" width="25.7109375" customWidth="1"/>
    <col min="6149" max="6399" width="0" hidden="1" customWidth="1"/>
    <col min="6401" max="6401" width="101.42578125" customWidth="1"/>
    <col min="6402" max="6404" width="25.7109375" customWidth="1"/>
    <col min="6405" max="6655" width="0" hidden="1" customWidth="1"/>
    <col min="6657" max="6657" width="101.42578125" customWidth="1"/>
    <col min="6658" max="6660" width="25.7109375" customWidth="1"/>
    <col min="6661" max="6911" width="0" hidden="1" customWidth="1"/>
    <col min="6913" max="6913" width="101.42578125" customWidth="1"/>
    <col min="6914" max="6916" width="25.7109375" customWidth="1"/>
    <col min="6917" max="7167" width="0" hidden="1" customWidth="1"/>
    <col min="7169" max="7169" width="101.42578125" customWidth="1"/>
    <col min="7170" max="7172" width="25.7109375" customWidth="1"/>
    <col min="7173" max="7423" width="0" hidden="1" customWidth="1"/>
    <col min="7425" max="7425" width="101.42578125" customWidth="1"/>
    <col min="7426" max="7428" width="25.7109375" customWidth="1"/>
    <col min="7429" max="7679" width="0" hidden="1" customWidth="1"/>
    <col min="7681" max="7681" width="101.42578125" customWidth="1"/>
    <col min="7682" max="7684" width="25.7109375" customWidth="1"/>
    <col min="7685" max="7935" width="0" hidden="1" customWidth="1"/>
    <col min="7937" max="7937" width="101.42578125" customWidth="1"/>
    <col min="7938" max="7940" width="25.7109375" customWidth="1"/>
    <col min="7941" max="8191" width="0" hidden="1" customWidth="1"/>
    <col min="8193" max="8193" width="101.42578125" customWidth="1"/>
    <col min="8194" max="8196" width="25.7109375" customWidth="1"/>
    <col min="8197" max="8447" width="0" hidden="1" customWidth="1"/>
    <col min="8449" max="8449" width="101.42578125" customWidth="1"/>
    <col min="8450" max="8452" width="25.7109375" customWidth="1"/>
    <col min="8453" max="8703" width="0" hidden="1" customWidth="1"/>
    <col min="8705" max="8705" width="101.42578125" customWidth="1"/>
    <col min="8706" max="8708" width="25.7109375" customWidth="1"/>
    <col min="8709" max="8959" width="0" hidden="1" customWidth="1"/>
    <col min="8961" max="8961" width="101.42578125" customWidth="1"/>
    <col min="8962" max="8964" width="25.7109375" customWidth="1"/>
    <col min="8965" max="9215" width="0" hidden="1" customWidth="1"/>
    <col min="9217" max="9217" width="101.42578125" customWidth="1"/>
    <col min="9218" max="9220" width="25.7109375" customWidth="1"/>
    <col min="9221" max="9471" width="0" hidden="1" customWidth="1"/>
    <col min="9473" max="9473" width="101.42578125" customWidth="1"/>
    <col min="9474" max="9476" width="25.7109375" customWidth="1"/>
    <col min="9477" max="9727" width="0" hidden="1" customWidth="1"/>
    <col min="9729" max="9729" width="101.42578125" customWidth="1"/>
    <col min="9730" max="9732" width="25.7109375" customWidth="1"/>
    <col min="9733" max="9983" width="0" hidden="1" customWidth="1"/>
    <col min="9985" max="9985" width="101.42578125" customWidth="1"/>
    <col min="9986" max="9988" width="25.7109375" customWidth="1"/>
    <col min="9989" max="10239" width="0" hidden="1" customWidth="1"/>
    <col min="10241" max="10241" width="101.42578125" customWidth="1"/>
    <col min="10242" max="10244" width="25.7109375" customWidth="1"/>
    <col min="10245" max="10495" width="0" hidden="1" customWidth="1"/>
    <col min="10497" max="10497" width="101.42578125" customWidth="1"/>
    <col min="10498" max="10500" width="25.7109375" customWidth="1"/>
    <col min="10501" max="10751" width="0" hidden="1" customWidth="1"/>
    <col min="10753" max="10753" width="101.42578125" customWidth="1"/>
    <col min="10754" max="10756" width="25.7109375" customWidth="1"/>
    <col min="10757" max="11007" width="0" hidden="1" customWidth="1"/>
    <col min="11009" max="11009" width="101.42578125" customWidth="1"/>
    <col min="11010" max="11012" width="25.7109375" customWidth="1"/>
    <col min="11013" max="11263" width="0" hidden="1" customWidth="1"/>
    <col min="11265" max="11265" width="101.42578125" customWidth="1"/>
    <col min="11266" max="11268" width="25.7109375" customWidth="1"/>
    <col min="11269" max="11519" width="0" hidden="1" customWidth="1"/>
    <col min="11521" max="11521" width="101.42578125" customWidth="1"/>
    <col min="11522" max="11524" width="25.7109375" customWidth="1"/>
    <col min="11525" max="11775" width="0" hidden="1" customWidth="1"/>
    <col min="11777" max="11777" width="101.42578125" customWidth="1"/>
    <col min="11778" max="11780" width="25.7109375" customWidth="1"/>
    <col min="11781" max="12031" width="0" hidden="1" customWidth="1"/>
    <col min="12033" max="12033" width="101.42578125" customWidth="1"/>
    <col min="12034" max="12036" width="25.7109375" customWidth="1"/>
    <col min="12037" max="12287" width="0" hidden="1" customWidth="1"/>
    <col min="12289" max="12289" width="101.42578125" customWidth="1"/>
    <col min="12290" max="12292" width="25.7109375" customWidth="1"/>
    <col min="12293" max="12543" width="0" hidden="1" customWidth="1"/>
    <col min="12545" max="12545" width="101.42578125" customWidth="1"/>
    <col min="12546" max="12548" width="25.7109375" customWidth="1"/>
    <col min="12549" max="12799" width="0" hidden="1" customWidth="1"/>
    <col min="12801" max="12801" width="101.42578125" customWidth="1"/>
    <col min="12802" max="12804" width="25.7109375" customWidth="1"/>
    <col min="12805" max="13055" width="0" hidden="1" customWidth="1"/>
    <col min="13057" max="13057" width="101.42578125" customWidth="1"/>
    <col min="13058" max="13060" width="25.7109375" customWidth="1"/>
    <col min="13061" max="13311" width="0" hidden="1" customWidth="1"/>
    <col min="13313" max="13313" width="101.42578125" customWidth="1"/>
    <col min="13314" max="13316" width="25.7109375" customWidth="1"/>
    <col min="13317" max="13567" width="0" hidden="1" customWidth="1"/>
    <col min="13569" max="13569" width="101.42578125" customWidth="1"/>
    <col min="13570" max="13572" width="25.7109375" customWidth="1"/>
    <col min="13573" max="13823" width="0" hidden="1" customWidth="1"/>
    <col min="13825" max="13825" width="101.42578125" customWidth="1"/>
    <col min="13826" max="13828" width="25.7109375" customWidth="1"/>
    <col min="13829" max="14079" width="0" hidden="1" customWidth="1"/>
    <col min="14081" max="14081" width="101.42578125" customWidth="1"/>
    <col min="14082" max="14084" width="25.7109375" customWidth="1"/>
    <col min="14085" max="14335" width="0" hidden="1" customWidth="1"/>
    <col min="14337" max="14337" width="101.42578125" customWidth="1"/>
    <col min="14338" max="14340" width="25.7109375" customWidth="1"/>
    <col min="14341" max="14591" width="0" hidden="1" customWidth="1"/>
    <col min="14593" max="14593" width="101.42578125" customWidth="1"/>
    <col min="14594" max="14596" width="25.7109375" customWidth="1"/>
    <col min="14597" max="14847" width="0" hidden="1" customWidth="1"/>
    <col min="14849" max="14849" width="101.42578125" customWidth="1"/>
    <col min="14850" max="14852" width="25.7109375" customWidth="1"/>
    <col min="14853" max="15103" width="0" hidden="1" customWidth="1"/>
    <col min="15105" max="15105" width="101.42578125" customWidth="1"/>
    <col min="15106" max="15108" width="25.7109375" customWidth="1"/>
    <col min="15109" max="15359" width="0" hidden="1" customWidth="1"/>
    <col min="15361" max="15361" width="101.42578125" customWidth="1"/>
    <col min="15362" max="15364" width="25.7109375" customWidth="1"/>
    <col min="15365" max="15615" width="0" hidden="1" customWidth="1"/>
    <col min="15617" max="15617" width="101.42578125" customWidth="1"/>
    <col min="15618" max="15620" width="25.7109375" customWidth="1"/>
    <col min="15621" max="15871" width="0" hidden="1" customWidth="1"/>
    <col min="15873" max="15873" width="101.42578125" customWidth="1"/>
    <col min="15874" max="15876" width="25.7109375" customWidth="1"/>
    <col min="15877" max="16127" width="0" hidden="1" customWidth="1"/>
    <col min="16129" max="16129" width="101.42578125" customWidth="1"/>
    <col min="16130" max="16132" width="25.7109375" customWidth="1"/>
    <col min="16133" max="16383" width="0" hidden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22300358597</v>
      </c>
      <c r="C8" s="18">
        <f>SUM(C9:C11)</f>
        <v>18159376424.459999</v>
      </c>
      <c r="D8" s="18">
        <f>SUM(D9:D11)</f>
        <v>18159223185.459999</v>
      </c>
    </row>
    <row r="9" spans="1:4" x14ac:dyDescent="0.25">
      <c r="A9" s="19" t="s">
        <v>10</v>
      </c>
      <c r="B9" s="20">
        <f>+'[1]Formato 5'!B41</f>
        <v>11307589765</v>
      </c>
      <c r="C9" s="20">
        <f>+'[1]Formato 5'!E41</f>
        <v>8929581663.2600002</v>
      </c>
      <c r="D9" s="20">
        <f>+'[1]Formato 5'!F41</f>
        <v>8929428424.2600002</v>
      </c>
    </row>
    <row r="10" spans="1:4" x14ac:dyDescent="0.25">
      <c r="A10" s="19" t="s">
        <v>11</v>
      </c>
      <c r="B10" s="20">
        <f>+'[1]Formato 5'!B65</f>
        <v>11042353021</v>
      </c>
      <c r="C10" s="20">
        <f>+'[1]Formato 5'!E65</f>
        <v>9266308480.6199989</v>
      </c>
      <c r="D10" s="20">
        <f>+'[1]Formato 5'!F65</f>
        <v>9266308480.6199989</v>
      </c>
    </row>
    <row r="11" spans="1:4" x14ac:dyDescent="0.25">
      <c r="A11" s="19" t="s">
        <v>12</v>
      </c>
      <c r="B11" s="20">
        <f>B44</f>
        <v>-49584189</v>
      </c>
      <c r="C11" s="20">
        <f>C44</f>
        <v>-36513719.420000002</v>
      </c>
      <c r="D11" s="20">
        <f>D44</f>
        <v>-36513719.420000002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22300358597</v>
      </c>
      <c r="C13" s="18">
        <f>C14+C15</f>
        <v>15902104413.77</v>
      </c>
      <c r="D13" s="18">
        <f>D14+D15</f>
        <v>15894330082.09</v>
      </c>
    </row>
    <row r="14" spans="1:4" x14ac:dyDescent="0.25">
      <c r="A14" s="19" t="s">
        <v>14</v>
      </c>
      <c r="B14" s="20">
        <f>+'[1]Formato 6 a)'!B9-'[1]Formato 6 a)'!B75</f>
        <v>11258005576</v>
      </c>
      <c r="C14" s="20">
        <f>+'[1]Formato 6 a)'!E9-'[1]Formato 6 a)'!E75</f>
        <v>7238971448.1500006</v>
      </c>
      <c r="D14" s="20">
        <f>+'[1]Formato 6 a)'!F9-'[1]Formato 6 a)'!F75</f>
        <v>7233004466.1500006</v>
      </c>
    </row>
    <row r="15" spans="1:4" x14ac:dyDescent="0.25">
      <c r="A15" s="19" t="s">
        <v>15</v>
      </c>
      <c r="B15" s="20">
        <f>+'[1]Formato 6 a)'!B83-'[1]Formato 6 a)'!B150</f>
        <v>11042353021</v>
      </c>
      <c r="C15" s="20">
        <f>+'[1]Formato 6 a)'!E83-'[1]Formato 6 a)'!E150</f>
        <v>8663132965.6200008</v>
      </c>
      <c r="D15" s="20">
        <f>+'[1]Formato 6 a)'!F83-'[1]Formato 6 a)'!F150</f>
        <v>8661325615.9400005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175908925.19999999</v>
      </c>
      <c r="D17" s="24">
        <f>D18+D19</f>
        <v>175908925.19999999</v>
      </c>
    </row>
    <row r="18" spans="1:4" x14ac:dyDescent="0.25">
      <c r="A18" s="19" t="s">
        <v>17</v>
      </c>
      <c r="B18" s="25">
        <v>0</v>
      </c>
      <c r="C18" s="20">
        <v>145724613.88999999</v>
      </c>
      <c r="D18" s="20">
        <v>145724613.88999999</v>
      </c>
    </row>
    <row r="19" spans="1:4" x14ac:dyDescent="0.25">
      <c r="A19" s="19" t="s">
        <v>18</v>
      </c>
      <c r="B19" s="25">
        <v>0</v>
      </c>
      <c r="C19" s="20">
        <v>30184311.309999999</v>
      </c>
      <c r="D19" s="20">
        <v>30184311.309999999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2433180935.8899984</v>
      </c>
      <c r="D21" s="27">
        <f>D8-D13+D17</f>
        <v>2440802028.5699987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49584189</v>
      </c>
      <c r="C23" s="18">
        <f>C21-C11</f>
        <v>2469694655.3099985</v>
      </c>
      <c r="D23" s="18">
        <f>D21-D11</f>
        <v>2477315747.9899988</v>
      </c>
    </row>
    <row r="24" spans="1:4" x14ac:dyDescent="0.25">
      <c r="A24" s="17"/>
      <c r="B24" s="28"/>
      <c r="C24" s="28"/>
      <c r="D24" s="28"/>
    </row>
    <row r="25" spans="1:4" x14ac:dyDescent="0.25">
      <c r="A25" s="29" t="s">
        <v>21</v>
      </c>
      <c r="B25" s="18">
        <f>B23-B17</f>
        <v>49584189</v>
      </c>
      <c r="C25" s="18">
        <f>C23-C17</f>
        <v>2293785730.1099987</v>
      </c>
      <c r="D25" s="18">
        <f>D23-D17</f>
        <v>2301406822.789999</v>
      </c>
    </row>
    <row r="26" spans="1:4" x14ac:dyDescent="0.25">
      <c r="A26" s="30"/>
      <c r="B26" s="31"/>
      <c r="C26" s="31"/>
      <c r="D26" s="31"/>
    </row>
    <row r="27" spans="1:4" x14ac:dyDescent="0.25">
      <c r="A27" s="32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3">
        <f>B30+B31</f>
        <v>173560160</v>
      </c>
      <c r="C29" s="33">
        <f>C30+C31</f>
        <v>158176782.03</v>
      </c>
      <c r="D29" s="33">
        <f>D30+D31</f>
        <v>158176782.03</v>
      </c>
    </row>
    <row r="30" spans="1:4" x14ac:dyDescent="0.25">
      <c r="A30" s="19" t="s">
        <v>26</v>
      </c>
      <c r="B30" s="34">
        <f>+'[1]Formato 6 a)'!B76</f>
        <v>173560160</v>
      </c>
      <c r="C30" s="34">
        <f>+'[1]Formato 6 a)'!E76</f>
        <v>158176782.03</v>
      </c>
      <c r="D30" s="34">
        <f>+'[1]Formato 6 a)'!F76</f>
        <v>158176782.03</v>
      </c>
    </row>
    <row r="31" spans="1:4" x14ac:dyDescent="0.25">
      <c r="A31" s="19" t="s">
        <v>27</v>
      </c>
      <c r="B31" s="35">
        <v>0</v>
      </c>
      <c r="C31" s="35">
        <v>0</v>
      </c>
      <c r="D31" s="35">
        <v>0</v>
      </c>
    </row>
    <row r="32" spans="1:4" x14ac:dyDescent="0.25">
      <c r="A32" s="36"/>
      <c r="B32" s="37"/>
      <c r="C32" s="37"/>
      <c r="D32" s="37"/>
    </row>
    <row r="33" spans="1:4" x14ac:dyDescent="0.25">
      <c r="A33" s="17" t="s">
        <v>28</v>
      </c>
      <c r="B33" s="33">
        <f>B25+B29</f>
        <v>223144349</v>
      </c>
      <c r="C33" s="33">
        <f>C25+C29</f>
        <v>2451962512.1399989</v>
      </c>
      <c r="D33" s="33">
        <f>D25+D29</f>
        <v>2459583604.8199992</v>
      </c>
    </row>
    <row r="34" spans="1:4" x14ac:dyDescent="0.25">
      <c r="A34" s="38"/>
      <c r="B34" s="38"/>
      <c r="C34" s="38"/>
      <c r="D34" s="38"/>
    </row>
    <row r="35" spans="1:4" x14ac:dyDescent="0.25">
      <c r="A35" s="32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9">
        <f>B38+B39</f>
        <v>0</v>
      </c>
      <c r="C37" s="39">
        <f>C38+C39</f>
        <v>0</v>
      </c>
      <c r="D37" s="39">
        <f>D38+D39</f>
        <v>0</v>
      </c>
    </row>
    <row r="38" spans="1:4" x14ac:dyDescent="0.25">
      <c r="A38" s="19" t="s">
        <v>31</v>
      </c>
      <c r="B38" s="35">
        <v>0</v>
      </c>
      <c r="C38" s="35">
        <v>0</v>
      </c>
      <c r="D38" s="35">
        <v>0</v>
      </c>
    </row>
    <row r="39" spans="1:4" x14ac:dyDescent="0.25">
      <c r="A39" s="19" t="s">
        <v>32</v>
      </c>
      <c r="B39" s="35">
        <v>0</v>
      </c>
      <c r="C39" s="35">
        <v>0</v>
      </c>
      <c r="D39" s="35">
        <v>0</v>
      </c>
    </row>
    <row r="40" spans="1:4" x14ac:dyDescent="0.25">
      <c r="A40" s="17" t="s">
        <v>33</v>
      </c>
      <c r="B40" s="39">
        <f>B41+B42</f>
        <v>49584189</v>
      </c>
      <c r="C40" s="39">
        <f>C41+C42</f>
        <v>36513719.420000002</v>
      </c>
      <c r="D40" s="39">
        <f>D41+D42</f>
        <v>36513719.420000002</v>
      </c>
    </row>
    <row r="41" spans="1:4" x14ac:dyDescent="0.25">
      <c r="A41" s="19" t="s">
        <v>34</v>
      </c>
      <c r="B41" s="35">
        <f>+'[1]Formato 6 a)'!B75</f>
        <v>49584189</v>
      </c>
      <c r="C41" s="35">
        <f>+'[1]Formato 6 a)'!E75</f>
        <v>36513719.420000002</v>
      </c>
      <c r="D41" s="35">
        <f>+'[1]Formato 6 a)'!F75</f>
        <v>36513719.420000002</v>
      </c>
    </row>
    <row r="42" spans="1:4" x14ac:dyDescent="0.25">
      <c r="A42" s="19" t="s">
        <v>35</v>
      </c>
      <c r="B42" s="35">
        <v>0</v>
      </c>
      <c r="C42" s="35">
        <v>0</v>
      </c>
      <c r="D42" s="35">
        <v>0</v>
      </c>
    </row>
    <row r="43" spans="1:4" x14ac:dyDescent="0.25">
      <c r="A43" s="36"/>
      <c r="B43" s="40"/>
      <c r="C43" s="40"/>
      <c r="D43" s="40"/>
    </row>
    <row r="44" spans="1:4" x14ac:dyDescent="0.25">
      <c r="A44" s="17" t="s">
        <v>36</v>
      </c>
      <c r="B44" s="39">
        <f>B37-B40</f>
        <v>-49584189</v>
      </c>
      <c r="C44" s="39">
        <f>C37-C40</f>
        <v>-36513719.420000002</v>
      </c>
      <c r="D44" s="39">
        <f>D37-D40</f>
        <v>-36513719.420000002</v>
      </c>
    </row>
    <row r="45" spans="1:4" x14ac:dyDescent="0.25">
      <c r="A45" s="41"/>
      <c r="B45" s="38"/>
      <c r="C45" s="38"/>
      <c r="D45" s="38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2" t="s">
        <v>37</v>
      </c>
      <c r="B48" s="43">
        <f>B9</f>
        <v>11307589765</v>
      </c>
      <c r="C48" s="43">
        <f>C9</f>
        <v>8929581663.2600002</v>
      </c>
      <c r="D48" s="43">
        <f>D9</f>
        <v>8929428424.2600002</v>
      </c>
    </row>
    <row r="49" spans="1:4" x14ac:dyDescent="0.25">
      <c r="A49" s="44" t="s">
        <v>38</v>
      </c>
      <c r="B49" s="33">
        <f>B50-B51</f>
        <v>-49584189</v>
      </c>
      <c r="C49" s="33">
        <f>C50-C51</f>
        <v>-36513719.420000002</v>
      </c>
      <c r="D49" s="33">
        <f>D50-D51</f>
        <v>-36513719.420000002</v>
      </c>
    </row>
    <row r="50" spans="1:4" x14ac:dyDescent="0.25">
      <c r="A50" s="45" t="s">
        <v>31</v>
      </c>
      <c r="B50" s="35">
        <f>+B38</f>
        <v>0</v>
      </c>
      <c r="C50" s="35">
        <f>+C38</f>
        <v>0</v>
      </c>
      <c r="D50" s="35">
        <f>+D38</f>
        <v>0</v>
      </c>
    </row>
    <row r="51" spans="1:4" x14ac:dyDescent="0.25">
      <c r="A51" s="45" t="s">
        <v>34</v>
      </c>
      <c r="B51" s="35">
        <f>+B41</f>
        <v>49584189</v>
      </c>
      <c r="C51" s="35">
        <f>+C41</f>
        <v>36513719.420000002</v>
      </c>
      <c r="D51" s="35">
        <f>+D41</f>
        <v>36513719.420000002</v>
      </c>
    </row>
    <row r="52" spans="1:4" x14ac:dyDescent="0.25">
      <c r="A52" s="36"/>
      <c r="B52" s="40"/>
      <c r="C52" s="40"/>
      <c r="D52" s="40"/>
    </row>
    <row r="53" spans="1:4" x14ac:dyDescent="0.25">
      <c r="A53" s="19" t="s">
        <v>14</v>
      </c>
      <c r="B53" s="35">
        <f>B14</f>
        <v>11258005576</v>
      </c>
      <c r="C53" s="35">
        <f>C14</f>
        <v>7238971448.1500006</v>
      </c>
      <c r="D53" s="35">
        <f>D14</f>
        <v>7233004466.1500006</v>
      </c>
    </row>
    <row r="54" spans="1:4" x14ac:dyDescent="0.25">
      <c r="A54" s="36"/>
      <c r="B54" s="40"/>
      <c r="C54" s="40"/>
      <c r="D54" s="40"/>
    </row>
    <row r="55" spans="1:4" x14ac:dyDescent="0.25">
      <c r="A55" s="19" t="s">
        <v>17</v>
      </c>
      <c r="B55" s="46">
        <f>B18</f>
        <v>0</v>
      </c>
      <c r="C55" s="47">
        <f>C18</f>
        <v>145724613.88999999</v>
      </c>
      <c r="D55" s="47">
        <f>D18</f>
        <v>145724613.88999999</v>
      </c>
    </row>
    <row r="56" spans="1:4" x14ac:dyDescent="0.25">
      <c r="A56" s="36"/>
      <c r="B56" s="40"/>
      <c r="C56" s="40"/>
      <c r="D56" s="40"/>
    </row>
    <row r="57" spans="1:4" ht="30" x14ac:dyDescent="0.25">
      <c r="A57" s="29" t="s">
        <v>39</v>
      </c>
      <c r="B57" s="39">
        <f>B48+B49-B53+B55</f>
        <v>0</v>
      </c>
      <c r="C57" s="39">
        <f>C48+C49-C53+C55</f>
        <v>1799821109.5799994</v>
      </c>
      <c r="D57" s="39">
        <f>D48+D49-D53+D55</f>
        <v>1805634852.5799994</v>
      </c>
    </row>
    <row r="58" spans="1:4" x14ac:dyDescent="0.25">
      <c r="A58" s="48"/>
      <c r="B58" s="49"/>
      <c r="C58" s="49"/>
      <c r="D58" s="49"/>
    </row>
    <row r="59" spans="1:4" x14ac:dyDescent="0.25">
      <c r="A59" s="29" t="s">
        <v>40</v>
      </c>
      <c r="B59" s="33">
        <f>B57-B49</f>
        <v>49584189</v>
      </c>
      <c r="C59" s="33">
        <f>C57-C49</f>
        <v>1836334828.9999995</v>
      </c>
      <c r="D59" s="33">
        <f>D57-D49</f>
        <v>1842148571.9999995</v>
      </c>
    </row>
    <row r="60" spans="1:4" x14ac:dyDescent="0.25">
      <c r="A60" s="38"/>
      <c r="B60" s="38"/>
      <c r="C60" s="38"/>
      <c r="D60" s="38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2" t="s">
        <v>11</v>
      </c>
      <c r="B63" s="50">
        <f>B10</f>
        <v>11042353021</v>
      </c>
      <c r="C63" s="50">
        <f>C10</f>
        <v>9266308480.6199989</v>
      </c>
      <c r="D63" s="50">
        <f>D10</f>
        <v>9266308480.6199989</v>
      </c>
    </row>
    <row r="64" spans="1:4" ht="30" x14ac:dyDescent="0.25">
      <c r="A64" s="44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5" t="s">
        <v>32</v>
      </c>
      <c r="B65" s="51">
        <f>+B39</f>
        <v>0</v>
      </c>
      <c r="C65" s="51">
        <f>+C39</f>
        <v>0</v>
      </c>
      <c r="D65" s="51">
        <f>+D39</f>
        <v>0</v>
      </c>
    </row>
    <row r="66" spans="1:4" x14ac:dyDescent="0.25">
      <c r="A66" s="45" t="s">
        <v>35</v>
      </c>
      <c r="B66" s="51">
        <f>+B42</f>
        <v>0</v>
      </c>
      <c r="C66" s="51">
        <f>+C42</f>
        <v>0</v>
      </c>
      <c r="D66" s="51">
        <f>+D42</f>
        <v>0</v>
      </c>
    </row>
    <row r="67" spans="1:4" x14ac:dyDescent="0.25">
      <c r="A67" s="36"/>
      <c r="B67" s="52"/>
      <c r="C67" s="52"/>
      <c r="D67" s="52"/>
    </row>
    <row r="68" spans="1:4" x14ac:dyDescent="0.25">
      <c r="A68" s="19" t="s">
        <v>42</v>
      </c>
      <c r="B68" s="51">
        <f>B15</f>
        <v>11042353021</v>
      </c>
      <c r="C68" s="51">
        <f>C15</f>
        <v>8663132965.6200008</v>
      </c>
      <c r="D68" s="51">
        <f>D15</f>
        <v>8661325615.9400005</v>
      </c>
    </row>
    <row r="69" spans="1:4" x14ac:dyDescent="0.25">
      <c r="A69" s="36"/>
      <c r="B69" s="52"/>
      <c r="C69" s="52"/>
      <c r="D69" s="52"/>
    </row>
    <row r="70" spans="1:4" x14ac:dyDescent="0.25">
      <c r="A70" s="19" t="s">
        <v>18</v>
      </c>
      <c r="B70" s="53">
        <f>B19</f>
        <v>0</v>
      </c>
      <c r="C70" s="54">
        <f>C19</f>
        <v>30184311.309999999</v>
      </c>
      <c r="D70" s="54">
        <f>D19</f>
        <v>30184311.309999999</v>
      </c>
    </row>
    <row r="71" spans="1:4" x14ac:dyDescent="0.25">
      <c r="A71" s="36"/>
      <c r="B71" s="52"/>
      <c r="C71" s="52"/>
      <c r="D71" s="52"/>
    </row>
    <row r="72" spans="1:4" ht="30" x14ac:dyDescent="0.25">
      <c r="A72" s="29" t="s">
        <v>43</v>
      </c>
      <c r="B72" s="26">
        <f>B63+B64-B68+B70</f>
        <v>0</v>
      </c>
      <c r="C72" s="26">
        <f>C63+C64-C68+C70</f>
        <v>633359826.30999804</v>
      </c>
      <c r="D72" s="26">
        <f>D63+D64-D68+D70</f>
        <v>635167175.98999834</v>
      </c>
    </row>
    <row r="73" spans="1:4" x14ac:dyDescent="0.25">
      <c r="A73" s="36"/>
      <c r="B73" s="52"/>
      <c r="C73" s="52"/>
      <c r="D73" s="52"/>
    </row>
    <row r="74" spans="1:4" x14ac:dyDescent="0.25">
      <c r="A74" s="29" t="s">
        <v>44</v>
      </c>
      <c r="B74" s="26">
        <f>B72-B64</f>
        <v>0</v>
      </c>
      <c r="C74" s="26">
        <f>C72-C64</f>
        <v>633359826.30999804</v>
      </c>
      <c r="D74" s="26">
        <f>D72-D64</f>
        <v>635167175.98999834</v>
      </c>
    </row>
    <row r="75" spans="1:4" x14ac:dyDescent="0.25">
      <c r="A75" s="38"/>
      <c r="B75" s="31"/>
      <c r="C75" s="31"/>
      <c r="D75" s="31"/>
    </row>
    <row r="76" spans="1:4" x14ac:dyDescent="0.2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" xr:uid="{ED80CC29-EB50-41F9-B5B1-881A5DC7DD12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2022-12-02T17:36:25Z</dcterms:created>
  <dcterms:modified xsi:type="dcterms:W3CDTF">2022-12-02T17:36:36Z</dcterms:modified>
</cp:coreProperties>
</file>