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CARLOS SILVA/MÉTRICAS/AREGIONAL/METRICA AREGIONAL 2021/BLOQUE 6 ESTADISTICAS FISCALES/"/>
    </mc:Choice>
  </mc:AlternateContent>
  <xr:revisionPtr revIDLastSave="1" documentId="8_{0399D77D-A845-4A06-98A0-D46AF4EE8533}" xr6:coauthVersionLast="46" xr6:coauthVersionMax="46" xr10:uidLastSave="{C99BAAC7-55F8-4935-AE1B-FAE72935EF63}"/>
  <bookViews>
    <workbookView xWindow="-120" yWindow="-120" windowWidth="19440" windowHeight="15000" xr2:uid="{BD1B362A-1C1C-45AD-AA27-735599732CA7}"/>
  </bookViews>
  <sheets>
    <sheet name="INGRESOS TOTALES" sheetId="1" r:id="rId1"/>
    <sheet name="INGRESOS PROPIOS" sheetId="2" r:id="rId2"/>
    <sheet name="IMPUESTOS TOTALES" sheetId="3" r:id="rId3"/>
    <sheet name="IMPUESTOS SOBRE NÓMINA" sheetId="4" r:id="rId4"/>
    <sheet name="DERECHOS" sheetId="5" r:id="rId5"/>
    <sheet name="PRODUCTOS" sheetId="6" r:id="rId6"/>
    <sheet name="APROVECHAMIENTOS" sheetId="7" r:id="rId7"/>
    <sheet name="INGRESOS FEDERALES" sheetId="8" r:id="rId8"/>
    <sheet name="RAMO 28" sheetId="9" r:id="rId9"/>
    <sheet name="RAMO 33" sheetId="10" r:id="rId10"/>
    <sheet name="FEIEF" sheetId="11" r:id="rId11"/>
    <sheet name="FONDOS DISTINTOS DE APORTACIONE" sheetId="12" r:id="rId12"/>
  </sheets>
  <externalReferences>
    <externalReference r:id="rId13"/>
  </externalReferences>
  <definedNames>
    <definedName name="_xlnm.Print_Area" localSheetId="6">APROVECHAMIENTOS!$A$1:$I$12</definedName>
    <definedName name="_xlnm.Print_Area" localSheetId="4">DERECHOS!$A$1:$I$9</definedName>
    <definedName name="_xlnm.Print_Area" localSheetId="10">FEIEF!$A$1:$I$10</definedName>
    <definedName name="_xlnm.Print_Area" localSheetId="11">'FONDOS DISTINTOS DE APORTACIONE'!$A$1:$I$10</definedName>
    <definedName name="_xlnm.Print_Area" localSheetId="3">'IMPUESTOS SOBRE NÓMINA'!$A$1:$I$9</definedName>
    <definedName name="_xlnm.Print_Area" localSheetId="2">'IMPUESTOS TOTALES'!$A$1:$I$21</definedName>
    <definedName name="_xlnm.Print_Area" localSheetId="7">'INGRESOS FEDERALES'!$A$1:$I$15</definedName>
    <definedName name="_xlnm.Print_Area" localSheetId="5">PRODUCTOS!$A$1:$I$9</definedName>
    <definedName name="_xlnm.Print_Area" localSheetId="8">'RAMO 28'!$A$1:$I$23</definedName>
    <definedName name="_xlnm.Print_Area" localSheetId="9">'RAMO 33'!$A$1:$I$26</definedName>
    <definedName name="_xlnm.Database" localSheetId="11">#REF!</definedName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2" l="1"/>
  <c r="H9" i="12"/>
  <c r="I7" i="12"/>
  <c r="H7" i="12"/>
  <c r="G7" i="12"/>
  <c r="F7" i="12"/>
  <c r="I9" i="11"/>
  <c r="H9" i="11"/>
  <c r="I7" i="11"/>
  <c r="H7" i="11"/>
  <c r="G7" i="11"/>
  <c r="F7" i="11"/>
  <c r="I22" i="10"/>
  <c r="H22" i="10"/>
  <c r="G22" i="10"/>
  <c r="F22" i="10"/>
  <c r="I17" i="10"/>
  <c r="H17" i="10"/>
  <c r="G17" i="10"/>
  <c r="F17" i="10"/>
  <c r="I13" i="10"/>
  <c r="H13" i="10"/>
  <c r="G13" i="10"/>
  <c r="F13" i="10"/>
  <c r="I10" i="10"/>
  <c r="H10" i="10"/>
  <c r="G10" i="10"/>
  <c r="F10" i="10"/>
  <c r="E10" i="10"/>
  <c r="D10" i="10"/>
  <c r="C10" i="10"/>
  <c r="B10" i="10"/>
  <c r="I8" i="10"/>
  <c r="H8" i="10"/>
  <c r="G8" i="10"/>
  <c r="F8" i="10"/>
  <c r="E8" i="10"/>
  <c r="D8" i="10"/>
  <c r="C8" i="10"/>
  <c r="B8" i="10"/>
  <c r="I6" i="10"/>
  <c r="H6" i="10"/>
  <c r="G6" i="10"/>
  <c r="F6" i="10"/>
  <c r="I8" i="9"/>
  <c r="H8" i="9"/>
  <c r="G8" i="9"/>
  <c r="F8" i="9"/>
  <c r="E8" i="9"/>
  <c r="D8" i="9"/>
  <c r="C8" i="9"/>
  <c r="B8" i="9"/>
  <c r="I6" i="9"/>
  <c r="H6" i="9"/>
  <c r="G6" i="9"/>
  <c r="F6" i="9"/>
  <c r="I10" i="8"/>
  <c r="H10" i="8"/>
  <c r="G10" i="8"/>
  <c r="F10" i="8"/>
  <c r="I9" i="8"/>
  <c r="H9" i="8"/>
  <c r="G9" i="8"/>
  <c r="F9" i="8"/>
  <c r="F8" i="8" s="1"/>
  <c r="I8" i="8"/>
  <c r="H8" i="8"/>
  <c r="G8" i="8"/>
  <c r="E8" i="8"/>
  <c r="D8" i="8"/>
  <c r="C8" i="8"/>
  <c r="B8" i="8"/>
  <c r="I6" i="8"/>
  <c r="H6" i="8"/>
  <c r="G6" i="8"/>
  <c r="F6" i="8"/>
  <c r="I8" i="7"/>
  <c r="H8" i="7"/>
  <c r="G8" i="7"/>
  <c r="F8" i="7"/>
  <c r="I6" i="7"/>
  <c r="H6" i="7"/>
  <c r="G6" i="7"/>
  <c r="F6" i="7"/>
  <c r="I8" i="6"/>
  <c r="H8" i="6"/>
  <c r="G8" i="6"/>
  <c r="F8" i="6"/>
  <c r="I6" i="6"/>
  <c r="H6" i="6"/>
  <c r="G6" i="6"/>
  <c r="F6" i="6"/>
  <c r="I8" i="5"/>
  <c r="H8" i="5"/>
  <c r="G8" i="5"/>
  <c r="F8" i="5"/>
  <c r="I6" i="5"/>
  <c r="H6" i="5"/>
  <c r="G6" i="5"/>
  <c r="F6" i="5"/>
  <c r="I8" i="4"/>
  <c r="H8" i="4"/>
  <c r="G8" i="4"/>
  <c r="F8" i="4"/>
  <c r="I6" i="4"/>
  <c r="H6" i="4"/>
  <c r="G6" i="4"/>
  <c r="F6" i="4"/>
  <c r="I20" i="3"/>
  <c r="H20" i="3"/>
  <c r="G20" i="3"/>
  <c r="F20" i="3"/>
  <c r="I19" i="3"/>
  <c r="H19" i="3"/>
  <c r="G19" i="3"/>
  <c r="F19" i="3"/>
  <c r="I18" i="3"/>
  <c r="H18" i="3"/>
  <c r="G18" i="3"/>
  <c r="F18" i="3"/>
  <c r="I17" i="3"/>
  <c r="H17" i="3"/>
  <c r="G17" i="3"/>
  <c r="F17" i="3"/>
  <c r="I16" i="3"/>
  <c r="H16" i="3"/>
  <c r="G16" i="3"/>
  <c r="F16" i="3"/>
  <c r="I15" i="3"/>
  <c r="H15" i="3"/>
  <c r="G15" i="3"/>
  <c r="F15" i="3"/>
  <c r="I14" i="3"/>
  <c r="H14" i="3"/>
  <c r="G14" i="3"/>
  <c r="F14" i="3"/>
  <c r="I13" i="3"/>
  <c r="H13" i="3"/>
  <c r="G13" i="3"/>
  <c r="F13" i="3"/>
  <c r="I12" i="3"/>
  <c r="H12" i="3"/>
  <c r="G12" i="3"/>
  <c r="F12" i="3"/>
  <c r="I11" i="3"/>
  <c r="H11" i="3"/>
  <c r="G11" i="3"/>
  <c r="F11" i="3"/>
  <c r="I10" i="3"/>
  <c r="H10" i="3"/>
  <c r="G10" i="3"/>
  <c r="F10" i="3"/>
  <c r="F8" i="3" s="1"/>
  <c r="E10" i="3"/>
  <c r="D10" i="3"/>
  <c r="C10" i="3"/>
  <c r="B10" i="3"/>
  <c r="I8" i="3"/>
  <c r="H8" i="3"/>
  <c r="G8" i="3"/>
  <c r="E8" i="3"/>
  <c r="D8" i="3"/>
  <c r="C8" i="3"/>
  <c r="B8" i="3"/>
  <c r="I6" i="3"/>
  <c r="H6" i="3"/>
  <c r="G6" i="3"/>
  <c r="F6" i="3"/>
  <c r="I21" i="2"/>
  <c r="H21" i="2"/>
  <c r="G21" i="2"/>
  <c r="F21" i="2"/>
  <c r="E21" i="2"/>
  <c r="D21" i="2"/>
  <c r="C21" i="2"/>
  <c r="B21" i="2"/>
  <c r="I10" i="2"/>
  <c r="H10" i="2"/>
  <c r="G10" i="2"/>
  <c r="F10" i="2"/>
  <c r="E10" i="2"/>
  <c r="D10" i="2"/>
  <c r="C10" i="2"/>
  <c r="B10" i="2"/>
  <c r="B8" i="2" s="1"/>
  <c r="I8" i="2"/>
  <c r="H8" i="2"/>
  <c r="G8" i="2"/>
  <c r="F8" i="2"/>
  <c r="E8" i="2"/>
  <c r="D8" i="2"/>
  <c r="C8" i="2"/>
  <c r="H6" i="2"/>
  <c r="G6" i="2"/>
  <c r="F6" i="2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<sst xmlns="http://schemas.openxmlformats.org/spreadsheetml/2006/main" count="143" uniqueCount="77">
  <si>
    <t>GOBIERNO DEL ESTADO DE CAMPECHE</t>
  </si>
  <si>
    <t>INGRESOS TOTALES, 2013-2020</t>
  </si>
  <si>
    <t>(Miles de pesos)</t>
  </si>
  <si>
    <t>Concepto</t>
  </si>
  <si>
    <t>Total</t>
  </si>
  <si>
    <t>Ingresos Propios</t>
  </si>
  <si>
    <t>Federales</t>
  </si>
  <si>
    <t>Otros Ingresos</t>
  </si>
  <si>
    <t>Financiamientos</t>
  </si>
  <si>
    <t>Fuente: Secretaría de Finanzas</t>
  </si>
  <si>
    <t>INGRESOS PROPIOS, 2013-2020</t>
  </si>
  <si>
    <t xml:space="preserve">Tributarios                                                                                                     </t>
  </si>
  <si>
    <t>Al comercio de Libros, Periódicos y Revistas</t>
  </si>
  <si>
    <t>Sobre Loterías, Rifas, Sorteos y Concursos</t>
  </si>
  <si>
    <t>Sobre Servicios de Hospedaje</t>
  </si>
  <si>
    <t>Sobre Tenencia o Uso de Vehículos</t>
  </si>
  <si>
    <t>Sobre Extracción de Materiales del Suelo y Subsuelo</t>
  </si>
  <si>
    <t>A la Venta Final de Bebidas con Contenido Alcohólico</t>
  </si>
  <si>
    <t>A las Erogaciones en Juegos y Concursos</t>
  </si>
  <si>
    <t>Sobre Nóminas</t>
  </si>
  <si>
    <t>Accesorios</t>
  </si>
  <si>
    <t>Adicional para la Preservación del Patrimonio Cultural, Infraestructura y Deporte</t>
  </si>
  <si>
    <t xml:space="preserve">No Tributarios                                                                                                </t>
  </si>
  <si>
    <t>Derechos</t>
  </si>
  <si>
    <t>Productos</t>
  </si>
  <si>
    <t>Aprovechamientos</t>
  </si>
  <si>
    <t>IMPUESTOS TOTALES, 2013-2020</t>
  </si>
  <si>
    <t>IMPUESTOS SOBRE NÓMINA, 2013-2020</t>
  </si>
  <si>
    <t>DERECHOS, 2013-2020</t>
  </si>
  <si>
    <t>PRODUCTOS, 2013-2020</t>
  </si>
  <si>
    <t>APROVECHAMIENTOS, 2013-2020</t>
  </si>
  <si>
    <t>Aprovechamientos Patrimoniales</t>
  </si>
  <si>
    <t xml:space="preserve">Accesorios de Aprovechamientos </t>
  </si>
  <si>
    <t>INGRESOS FEDERALES, 2013-2020</t>
  </si>
  <si>
    <t>Ramo 28</t>
  </si>
  <si>
    <t>Ramo 33</t>
  </si>
  <si>
    <t>Convenios y Programas entre el Gobierno Federal y el Estado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</si>
  <si>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</si>
  <si>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t>Fondo para Entidades Federativas y Municipios Productores de Hidrocarburos</t>
  </si>
  <si>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Del año 2013 al 2017 se encuentra registrado en Aprovechamientos</t>
    </r>
  </si>
  <si>
    <t>RAMO 28, 2013-2020</t>
  </si>
  <si>
    <t>Fondo General</t>
  </si>
  <si>
    <t>Fondo de Extracción de Hidrocarburos</t>
  </si>
  <si>
    <t>IEPS de Gasolina y Diesel</t>
  </si>
  <si>
    <t>Fondo de Fiscalización y Recaudación</t>
  </si>
  <si>
    <t>Fondo de Fomento Municipal</t>
  </si>
  <si>
    <t>Impuesto Especial sobre Producción y Servicios</t>
  </si>
  <si>
    <t>Impuesto sobre Tenencia o Uso de Vehículos</t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</si>
  <si>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</si>
  <si>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</si>
  <si>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t>Fondo de Compesación  del Impuesto sobre Automóviles Nuevos</t>
  </si>
  <si>
    <t>Fondo de Estabilización de los Ingresos de las Entidades Federativas</t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</si>
  <si>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A partir del año 2017 se encuentran registrados en aprovechamientos</t>
    </r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</si>
  <si>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</t>
    </r>
  </si>
  <si>
    <t>RAMO 33, 2013-2020</t>
  </si>
  <si>
    <t>Nómina Educativa y Gasto Operativo</t>
  </si>
  <si>
    <t>Servicios de Salud</t>
  </si>
  <si>
    <t>FASSA TESOFE</t>
  </si>
  <si>
    <t>FASSA VIRTUAL</t>
  </si>
  <si>
    <t>Infraestructura  Social</t>
  </si>
  <si>
    <t>Estatal</t>
  </si>
  <si>
    <t>Municipal</t>
  </si>
  <si>
    <t>Fortalecimiento  de los Municipios</t>
  </si>
  <si>
    <t>Aportaciones  Múltiples</t>
  </si>
  <si>
    <t>Asistencia Social</t>
  </si>
  <si>
    <t>Infraestructura  Educativa Básica</t>
  </si>
  <si>
    <t>Infraestructuta  EducativaSuperior</t>
  </si>
  <si>
    <t>Seguridad Pública</t>
  </si>
  <si>
    <t>Educación Tecnológica y de Adultos</t>
  </si>
  <si>
    <t>Educación Tecnológica</t>
  </si>
  <si>
    <t>Educación de Adultos</t>
  </si>
  <si>
    <t>Fortalecimientos de Entidades Federativas</t>
  </si>
  <si>
    <t>FONDO DE ESTABILIZACIÓN DE LOS INGRESOS DE LAS</t>
  </si>
  <si>
    <t xml:space="preserve"> ENTIDADES FEDERATIVAS (FEIEF), 2013-2020</t>
  </si>
  <si>
    <t>Fondo de Estabilización de los Ingresos de las Entidades Federativas (FEIEF)</t>
  </si>
  <si>
    <t>FONDOS DISTINTOS DE APORTACIONES</t>
  </si>
  <si>
    <t>2013-2020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</si>
</sst>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2"/>
      <color rgb="FF000000"/>
      <name val="Calibri Light"/>
      <family val="2"/>
    </font>
    <font>
      <b/>
      <sz val="12"/>
      <color rgb="FF000000"/>
      <name val="Calibri"/>
      <family val="2"/>
    </font>
    <font>
      <b/>
      <vertAlign val="superscript"/>
      <sz val="10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hair">
        <color theme="0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41" fontId="5" fillId="3" borderId="0" xfId="0" applyNumberFormat="1" applyFont="1" applyFill="1" applyAlignment="1">
      <alignment horizontal="center" vertical="center"/>
    </xf>
    <xf numFmtId="41" fontId="2" fillId="0" borderId="0" xfId="0" applyNumberFormat="1" applyFont="1"/>
    <xf numFmtId="0" fontId="4" fillId="0" borderId="4" xfId="0" applyFont="1" applyBorder="1" applyAlignment="1">
      <alignment horizontal="left" vertical="center"/>
    </xf>
    <xf numFmtId="41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41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1" fontId="4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41" fontId="4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2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41" fontId="5" fillId="4" borderId="0" xfId="0" applyNumberFormat="1" applyFont="1" applyFill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wrapText="1" indent="1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0" xfId="1" applyFont="1" applyFill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41" fontId="4" fillId="0" borderId="0" xfId="1" applyNumberFormat="1" applyFont="1" applyAlignment="1">
      <alignment horizontal="center" vertical="center"/>
    </xf>
    <xf numFmtId="41" fontId="4" fillId="0" borderId="6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5" fillId="5" borderId="0" xfId="0" applyFont="1" applyFill="1" applyAlignment="1">
      <alignment horizontal="left" vertical="center"/>
    </xf>
    <xf numFmtId="41" fontId="5" fillId="5" borderId="0" xfId="0" applyNumberFormat="1" applyFont="1" applyFill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41" fontId="4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/>
    </xf>
    <xf numFmtId="41" fontId="5" fillId="4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5E0EC736-89C5-40DB-9FEF-DBCD4321BB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695324</xdr:colOff>
      <xdr:row>4</xdr:row>
      <xdr:rowOff>95138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A3F04A-499B-4835-8D5B-4FE399066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590549" cy="7999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204107</xdr:colOff>
      <xdr:row>0</xdr:row>
      <xdr:rowOff>81642</xdr:rowOff>
    </xdr:from>
    <xdr:to>
      <xdr:col>0</xdr:col>
      <xdr:colOff>794656</xdr:colOff>
      <xdr:row>4</xdr:row>
      <xdr:rowOff>106023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105A54-73D8-4447-ADBE-1F9F8F5DE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81642"/>
          <a:ext cx="590549" cy="79590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BA8CC4-4B15-4CE8-8EB7-4F23EF954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E12806-FAA0-42F5-B4DE-5D2745322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89648</xdr:colOff>
      <xdr:row>0</xdr:row>
      <xdr:rowOff>44823</xdr:rowOff>
    </xdr:from>
    <xdr:to>
      <xdr:col>0</xdr:col>
      <xdr:colOff>680197</xdr:colOff>
      <xdr:row>4</xdr:row>
      <xdr:rowOff>71605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A7B2FA-1418-46C2-A638-1B24329DE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44823"/>
          <a:ext cx="590549" cy="7983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40822</xdr:rowOff>
    </xdr:from>
    <xdr:to>
      <xdr:col>0</xdr:col>
      <xdr:colOff>644977</xdr:colOff>
      <xdr:row>4</xdr:row>
      <xdr:rowOff>65203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67059A-F5C7-4CF9-98BE-BF965484E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40822"/>
          <a:ext cx="590549" cy="795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7A8CE3-75E7-4D63-8AE4-A3751BBBF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7FB619-5A68-4227-8F99-AB2009F55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F47A45-227E-43F3-AC58-F04C53B0B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4A6B2F-94B1-4BAA-AA34-02605F5F0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0</xdr:col>
      <xdr:colOff>771524</xdr:colOff>
      <xdr:row>4</xdr:row>
      <xdr:rowOff>76088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C0B410-6162-4998-8B0B-7EE022259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590549" cy="7999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704849</xdr:colOff>
      <xdr:row>4</xdr:row>
      <xdr:rowOff>85613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F3E80D-E289-47BB-8153-1C8A18A01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590549" cy="799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ivado\Dropbox\Mi%20PC%20(DESKTOP-OUP6LKJ)\Downloads\2020.4T.ITDIF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  <sheetName val="INGRESOS PROPIOS"/>
      <sheetName val="IMPUESTOS TOTALES"/>
      <sheetName val="IMPUESTOS SOBRE NÓMINA"/>
      <sheetName val="DERECHOS"/>
      <sheetName val="PRODUCTOS"/>
      <sheetName val="APROVECHAMIENTOS"/>
      <sheetName val="INGRESOS FEDERALES"/>
      <sheetName val="RAMO 28"/>
      <sheetName val="RAMO 33"/>
      <sheetName val="FEIEF"/>
      <sheetName val="FONDOS DISTINTOS DE APORTACIONE"/>
      <sheetName val="EGRESOS TOTALES"/>
      <sheetName val="CLASIFICACIÓN ECONÓMICA"/>
      <sheetName val="CLASIFICACIÓN FUNCIONAL"/>
      <sheetName val="FAIS"/>
      <sheetName val="FORTAMUN"/>
    </sheetNames>
    <sheetDataSet>
      <sheetData sheetId="0">
        <row r="6">
          <cell r="F6">
            <v>2017</v>
          </cell>
          <cell r="G6">
            <v>2018</v>
          </cell>
          <cell r="H6">
            <v>2019</v>
          </cell>
          <cell r="I6">
            <v>2020</v>
          </cell>
        </row>
      </sheetData>
      <sheetData sheetId="1">
        <row r="8">
          <cell r="B8">
            <v>2319441</v>
          </cell>
          <cell r="C8">
            <v>3071830</v>
          </cell>
          <cell r="D8">
            <v>2988184</v>
          </cell>
          <cell r="E8">
            <v>3029681</v>
          </cell>
          <cell r="F8">
            <v>2383992.9449500004</v>
          </cell>
          <cell r="G8">
            <v>2124212</v>
          </cell>
          <cell r="H8">
            <v>2400779</v>
          </cell>
          <cell r="I8">
            <v>2271324.0460000001</v>
          </cell>
        </row>
        <row r="11">
          <cell r="F11">
            <v>483.66399999999999</v>
          </cell>
          <cell r="G11">
            <v>407</v>
          </cell>
          <cell r="H11">
            <v>424</v>
          </cell>
          <cell r="I11">
            <v>269.54399999999998</v>
          </cell>
        </row>
        <row r="12">
          <cell r="F12">
            <v>8426.8279999999995</v>
          </cell>
          <cell r="G12">
            <v>7852</v>
          </cell>
          <cell r="H12">
            <v>10197</v>
          </cell>
          <cell r="I12">
            <v>5954.183</v>
          </cell>
        </row>
        <row r="13">
          <cell r="F13">
            <v>10054.013999999999</v>
          </cell>
          <cell r="G13">
            <v>10640</v>
          </cell>
          <cell r="H13">
            <v>13200</v>
          </cell>
          <cell r="I13">
            <v>10771.477999999999</v>
          </cell>
        </row>
        <row r="14">
          <cell r="F14">
            <v>8419.2540000000008</v>
          </cell>
          <cell r="G14">
            <v>2057</v>
          </cell>
          <cell r="H14">
            <v>972</v>
          </cell>
          <cell r="I14">
            <v>164.84100000000001</v>
          </cell>
        </row>
        <row r="15">
          <cell r="F15">
            <v>365.61099999999999</v>
          </cell>
          <cell r="G15">
            <v>338</v>
          </cell>
          <cell r="H15">
            <v>528</v>
          </cell>
          <cell r="I15">
            <v>322.73899999999998</v>
          </cell>
        </row>
        <row r="16">
          <cell r="F16">
            <v>4992.6480000000001</v>
          </cell>
          <cell r="G16">
            <v>5693</v>
          </cell>
          <cell r="H16">
            <v>6021</v>
          </cell>
          <cell r="I16">
            <v>4571.21</v>
          </cell>
        </row>
        <row r="17">
          <cell r="F17">
            <v>24296.325000000001</v>
          </cell>
          <cell r="G17">
            <v>22513</v>
          </cell>
          <cell r="H17">
            <v>22363</v>
          </cell>
          <cell r="I17">
            <v>6692.3590000000004</v>
          </cell>
        </row>
        <row r="18">
          <cell r="F18">
            <v>1003147.3774999999</v>
          </cell>
          <cell r="G18">
            <v>1017527</v>
          </cell>
          <cell r="H18">
            <v>1213594</v>
          </cell>
          <cell r="I18">
            <v>1181323.5179999999</v>
          </cell>
        </row>
        <row r="19">
          <cell r="F19">
            <v>10133.57271</v>
          </cell>
          <cell r="G19">
            <v>7973</v>
          </cell>
          <cell r="H19">
            <v>17871</v>
          </cell>
          <cell r="I19">
            <v>16367.5142</v>
          </cell>
        </row>
        <row r="20">
          <cell r="F20">
            <v>322401.35700000002</v>
          </cell>
          <cell r="G20">
            <v>331515</v>
          </cell>
          <cell r="H20">
            <v>378731</v>
          </cell>
          <cell r="I20">
            <v>381562.07400000002</v>
          </cell>
        </row>
        <row r="22">
          <cell r="F22">
            <v>522406.82561</v>
          </cell>
          <cell r="G22">
            <v>439842</v>
          </cell>
          <cell r="H22">
            <v>439500</v>
          </cell>
          <cell r="I22">
            <v>445215.45047000004</v>
          </cell>
        </row>
        <row r="23">
          <cell r="F23">
            <v>106718.99659000001</v>
          </cell>
          <cell r="G23">
            <v>118189</v>
          </cell>
          <cell r="H23">
            <v>183562</v>
          </cell>
          <cell r="I23">
            <v>139606.08819000001</v>
          </cell>
        </row>
        <row r="24">
          <cell r="F24">
            <v>362146.47154</v>
          </cell>
        </row>
      </sheetData>
      <sheetData sheetId="2">
        <row r="18">
          <cell r="F18">
            <v>1003147.3774999999</v>
          </cell>
          <cell r="G18">
            <v>1017527</v>
          </cell>
          <cell r="H18">
            <v>1213594</v>
          </cell>
          <cell r="I18">
            <v>1181323.5179999999</v>
          </cell>
        </row>
      </sheetData>
      <sheetData sheetId="3"/>
      <sheetData sheetId="4"/>
      <sheetData sheetId="5"/>
      <sheetData sheetId="6"/>
      <sheetData sheetId="7">
        <row r="8">
          <cell r="B8">
            <v>16459577</v>
          </cell>
          <cell r="C8">
            <v>16998504</v>
          </cell>
          <cell r="D8">
            <v>18388696</v>
          </cell>
          <cell r="E8">
            <v>18311147</v>
          </cell>
          <cell r="F8">
            <v>19390942</v>
          </cell>
          <cell r="G8">
            <v>22179995</v>
          </cell>
          <cell r="H8">
            <v>21808692</v>
          </cell>
          <cell r="I8">
            <v>21247749.66719</v>
          </cell>
        </row>
        <row r="13">
          <cell r="H13">
            <v>475084</v>
          </cell>
          <cell r="I13">
            <v>422019.85700000002</v>
          </cell>
        </row>
      </sheetData>
      <sheetData sheetId="8">
        <row r="8">
          <cell r="F8">
            <v>6779293</v>
          </cell>
          <cell r="G8">
            <v>8641963</v>
          </cell>
          <cell r="H8">
            <v>9731089</v>
          </cell>
          <cell r="I8">
            <v>8977598.9899999984</v>
          </cell>
        </row>
        <row r="20">
          <cell r="H20">
            <v>257410</v>
          </cell>
          <cell r="I20">
            <v>554858.02899999998</v>
          </cell>
        </row>
      </sheetData>
      <sheetData sheetId="9">
        <row r="8">
          <cell r="F8">
            <v>7754235</v>
          </cell>
          <cell r="G8">
            <v>8046079</v>
          </cell>
          <cell r="H8">
            <v>8547439</v>
          </cell>
          <cell r="I8">
            <v>8910170.4412200004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29C8A-30FA-4395-B561-7435CD346AE1}">
  <sheetPr>
    <tabColor rgb="FF020CCA"/>
    <pageSetUpPr fitToPage="1"/>
  </sheetPr>
  <dimension ref="A1:J13"/>
  <sheetViews>
    <sheetView tabSelected="1" view="pageBreakPreview" zoomScaleNormal="100" zoomScaleSheetLayoutView="100" workbookViewId="0">
      <selection activeCell="E25" sqref="E25"/>
    </sheetView>
  </sheetViews>
  <sheetFormatPr baseColWidth="10" defaultColWidth="9.140625" defaultRowHeight="15" x14ac:dyDescent="0.25"/>
  <cols>
    <col min="1" max="1" width="47.7109375" style="2" customWidth="1"/>
    <col min="2" max="9" width="15.7109375" style="2" customWidth="1"/>
    <col min="10" max="16384" width="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</row>
    <row r="2" spans="1:10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10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0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10" ht="35.25" customHeight="1" thickBot="1" x14ac:dyDescent="0.3">
      <c r="A6" s="5" t="s">
        <v>3</v>
      </c>
      <c r="B6" s="6">
        <v>2013</v>
      </c>
      <c r="C6" s="6">
        <v>2014</v>
      </c>
      <c r="D6" s="6">
        <v>2015</v>
      </c>
      <c r="E6" s="6">
        <v>2016</v>
      </c>
      <c r="F6" s="6">
        <v>2017</v>
      </c>
      <c r="G6" s="7">
        <v>2018</v>
      </c>
      <c r="H6" s="7">
        <v>2019</v>
      </c>
      <c r="I6" s="8">
        <v>2020</v>
      </c>
    </row>
    <row r="7" spans="1:10" ht="9.7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10" x14ac:dyDescent="0.25">
      <c r="A8" s="9" t="s">
        <v>4</v>
      </c>
      <c r="B8" s="10">
        <f t="shared" ref="B8:F8" si="0">SUM(B9:B12)</f>
        <v>18970504</v>
      </c>
      <c r="C8" s="10">
        <f t="shared" si="0"/>
        <v>20988944</v>
      </c>
      <c r="D8" s="10">
        <f t="shared" si="0"/>
        <v>23044498</v>
      </c>
      <c r="E8" s="10">
        <f t="shared" si="0"/>
        <v>21340828</v>
      </c>
      <c r="F8" s="10">
        <f t="shared" si="0"/>
        <v>22017546.944949999</v>
      </c>
      <c r="G8" s="10">
        <f t="shared" ref="G8:I8" si="1">SUM(G9:G12)</f>
        <v>25667845</v>
      </c>
      <c r="H8" s="10">
        <f t="shared" si="1"/>
        <v>24209471</v>
      </c>
      <c r="I8" s="10">
        <f t="shared" si="1"/>
        <v>23519073.713190001</v>
      </c>
      <c r="J8" s="11"/>
    </row>
    <row r="9" spans="1:10" ht="15.6" customHeight="1" x14ac:dyDescent="0.25">
      <c r="A9" s="12" t="s">
        <v>5</v>
      </c>
      <c r="B9" s="13">
        <f>'[1]INGRESOS PROPIOS'!B8</f>
        <v>2319441</v>
      </c>
      <c r="C9" s="13">
        <f>'[1]INGRESOS PROPIOS'!C8</f>
        <v>3071830</v>
      </c>
      <c r="D9" s="13">
        <f>'[1]INGRESOS PROPIOS'!D8</f>
        <v>2988184</v>
      </c>
      <c r="E9" s="13">
        <f>'[1]INGRESOS PROPIOS'!E8</f>
        <v>3029681</v>
      </c>
      <c r="F9" s="13">
        <f>'[1]INGRESOS PROPIOS'!F8</f>
        <v>2383992.9449500004</v>
      </c>
      <c r="G9" s="13">
        <f>'[1]INGRESOS PROPIOS'!G8</f>
        <v>2124212</v>
      </c>
      <c r="H9" s="13">
        <f>'[1]INGRESOS PROPIOS'!H8</f>
        <v>2400779</v>
      </c>
      <c r="I9" s="13">
        <f>'[1]INGRESOS PROPIOS'!I8</f>
        <v>2271324.0460000001</v>
      </c>
    </row>
    <row r="10" spans="1:10" ht="12.2" customHeight="1" x14ac:dyDescent="0.25">
      <c r="A10" s="14" t="s">
        <v>6</v>
      </c>
      <c r="B10" s="15">
        <f>'[1]INGRESOS FEDERALES'!B8</f>
        <v>16459577</v>
      </c>
      <c r="C10" s="15">
        <f>'[1]INGRESOS FEDERALES'!C8</f>
        <v>16998504</v>
      </c>
      <c r="D10" s="15">
        <f>'[1]INGRESOS FEDERALES'!D8</f>
        <v>18388696</v>
      </c>
      <c r="E10" s="15">
        <f>'[1]INGRESOS FEDERALES'!E8</f>
        <v>18311147</v>
      </c>
      <c r="F10" s="15">
        <f>'[1]INGRESOS FEDERALES'!F8</f>
        <v>19390942</v>
      </c>
      <c r="G10" s="15">
        <f>'[1]INGRESOS FEDERALES'!G8</f>
        <v>22179995</v>
      </c>
      <c r="H10" s="15">
        <f>'[1]INGRESOS FEDERALES'!H8</f>
        <v>21808692</v>
      </c>
      <c r="I10" s="15">
        <f>'[1]INGRESOS FEDERALES'!I8</f>
        <v>21247749.66719</v>
      </c>
    </row>
    <row r="11" spans="1:10" ht="12.2" customHeight="1" x14ac:dyDescent="0.25">
      <c r="A11" s="16" t="s">
        <v>7</v>
      </c>
      <c r="B11" s="17">
        <v>191486</v>
      </c>
      <c r="C11" s="17">
        <v>96670</v>
      </c>
      <c r="D11" s="17">
        <v>1667618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</row>
    <row r="12" spans="1:10" x14ac:dyDescent="0.25">
      <c r="A12" s="18" t="s">
        <v>8</v>
      </c>
      <c r="B12" s="19">
        <v>0</v>
      </c>
      <c r="C12" s="19">
        <v>821940</v>
      </c>
      <c r="D12" s="19">
        <v>0</v>
      </c>
      <c r="E12" s="19">
        <v>0</v>
      </c>
      <c r="F12" s="19">
        <v>242612</v>
      </c>
      <c r="G12" s="19">
        <v>1363638</v>
      </c>
      <c r="H12" s="19">
        <v>0</v>
      </c>
      <c r="I12" s="19">
        <v>0</v>
      </c>
    </row>
    <row r="13" spans="1:10" x14ac:dyDescent="0.25">
      <c r="A13" s="20" t="s">
        <v>9</v>
      </c>
      <c r="B13" s="21"/>
      <c r="C13" s="21"/>
      <c r="D13" s="21"/>
      <c r="E13" s="21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DDF3-8A9E-4B6D-BB06-E604819D4DCB}">
  <sheetPr>
    <tabColor rgb="FF0070C0"/>
    <pageSetUpPr fitToPage="1"/>
  </sheetPr>
  <dimension ref="A1:I26"/>
  <sheetViews>
    <sheetView view="pageBreakPreview" zoomScale="115" zoomScaleNormal="100" zoomScaleSheetLayoutView="115" workbookViewId="0">
      <pane xSplit="1" topLeftCell="B1" activePane="topRight" state="frozen"/>
      <selection pane="topRight" activeCell="I25" sqref="I25"/>
    </sheetView>
  </sheetViews>
  <sheetFormatPr baseColWidth="10" defaultRowHeight="15" x14ac:dyDescent="0.25"/>
  <cols>
    <col min="1" max="1" width="47.7109375" style="2" customWidth="1"/>
    <col min="2" max="8" width="15.7109375" style="2" customWidth="1"/>
    <col min="9" max="9" width="12.140625" style="2" bestFit="1" customWidth="1"/>
    <col min="10" max="16384" width="11.425781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</row>
    <row r="2" spans="1:9" ht="15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4" t="s">
        <v>54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</row>
    <row r="6" spans="1:9" ht="35.25" customHeight="1" thickBot="1" x14ac:dyDescent="0.3">
      <c r="A6" s="43" t="s">
        <v>3</v>
      </c>
      <c r="B6" s="44">
        <v>2013</v>
      </c>
      <c r="C6" s="44">
        <v>2014</v>
      </c>
      <c r="D6" s="44">
        <v>2015</v>
      </c>
      <c r="E6" s="44">
        <v>2016</v>
      </c>
      <c r="F6" s="44">
        <f>'[1]INGRESOS TOTALES'!F6</f>
        <v>2017</v>
      </c>
      <c r="G6" s="45">
        <f>'[1]INGRESOS TOTALES'!G6</f>
        <v>2018</v>
      </c>
      <c r="H6" s="45">
        <f>'[1]INGRESOS TOTALES'!H6</f>
        <v>2019</v>
      </c>
      <c r="I6" s="46">
        <f>'[1]INGRESOS TOTALES'!I6</f>
        <v>2020</v>
      </c>
    </row>
    <row r="7" spans="1:9" ht="9.9499999999999993" customHeight="1" x14ac:dyDescent="0.25">
      <c r="A7" s="23"/>
      <c r="B7" s="1"/>
      <c r="C7" s="1"/>
      <c r="D7" s="1"/>
      <c r="E7" s="1"/>
    </row>
    <row r="8" spans="1:9" x14ac:dyDescent="0.25">
      <c r="A8" s="9" t="s">
        <v>4</v>
      </c>
      <c r="B8" s="10">
        <f t="shared" ref="B8:I8" si="0">B9+B10+B13+B16+B17+B21+B22+B25</f>
        <v>6112209</v>
      </c>
      <c r="C8" s="10">
        <f t="shared" si="0"/>
        <v>6459623</v>
      </c>
      <c r="D8" s="10">
        <f t="shared" si="0"/>
        <v>7034059</v>
      </c>
      <c r="E8" s="10">
        <f t="shared" si="0"/>
        <v>7324461</v>
      </c>
      <c r="F8" s="10">
        <f t="shared" si="0"/>
        <v>7754235</v>
      </c>
      <c r="G8" s="10">
        <f t="shared" si="0"/>
        <v>8046079</v>
      </c>
      <c r="H8" s="10">
        <f t="shared" si="0"/>
        <v>8547439</v>
      </c>
      <c r="I8" s="10">
        <f t="shared" si="0"/>
        <v>8910170.4412200004</v>
      </c>
    </row>
    <row r="9" spans="1:9" x14ac:dyDescent="0.25">
      <c r="A9" s="25" t="s">
        <v>55</v>
      </c>
      <c r="B9" s="26">
        <v>3391451</v>
      </c>
      <c r="C9" s="26">
        <v>3537600</v>
      </c>
      <c r="D9" s="26">
        <v>3933985</v>
      </c>
      <c r="E9" s="26">
        <v>4069313</v>
      </c>
      <c r="F9" s="26">
        <v>4205385</v>
      </c>
      <c r="G9" s="26">
        <v>4288575</v>
      </c>
      <c r="H9" s="26">
        <v>4483840</v>
      </c>
      <c r="I9" s="26">
        <v>4586764.6931300005</v>
      </c>
    </row>
    <row r="10" spans="1:9" x14ac:dyDescent="0.25">
      <c r="A10" s="25" t="s">
        <v>56</v>
      </c>
      <c r="B10" s="26">
        <f t="shared" ref="B10:I10" si="1">B11+B12</f>
        <v>1150508</v>
      </c>
      <c r="C10" s="26">
        <f t="shared" si="1"/>
        <v>1243895</v>
      </c>
      <c r="D10" s="26">
        <f t="shared" si="1"/>
        <v>1355593</v>
      </c>
      <c r="E10" s="26">
        <f t="shared" si="1"/>
        <v>1426952</v>
      </c>
      <c r="F10" s="26">
        <f t="shared" si="1"/>
        <v>1507240</v>
      </c>
      <c r="G10" s="26">
        <f t="shared" si="1"/>
        <v>1572138</v>
      </c>
      <c r="H10" s="26">
        <f t="shared" si="1"/>
        <v>1622431</v>
      </c>
      <c r="I10" s="26">
        <f t="shared" si="1"/>
        <v>1724231.59669</v>
      </c>
    </row>
    <row r="11" spans="1:9" x14ac:dyDescent="0.25">
      <c r="A11" s="27" t="s">
        <v>57</v>
      </c>
      <c r="B11" s="13">
        <v>1150508</v>
      </c>
      <c r="C11" s="13">
        <v>1243895</v>
      </c>
      <c r="D11" s="13">
        <v>1355593</v>
      </c>
      <c r="E11" s="13">
        <v>1426952</v>
      </c>
      <c r="F11" s="13">
        <v>1507240</v>
      </c>
      <c r="G11" s="13">
        <v>1553292</v>
      </c>
      <c r="H11" s="13">
        <v>1604740</v>
      </c>
      <c r="I11" s="13">
        <v>1700255.13103</v>
      </c>
    </row>
    <row r="12" spans="1:9" x14ac:dyDescent="0.25">
      <c r="A12" s="48" t="s">
        <v>58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18846</v>
      </c>
      <c r="H12" s="17">
        <v>17691</v>
      </c>
      <c r="I12" s="17">
        <v>23976.465660000005</v>
      </c>
    </row>
    <row r="13" spans="1:9" x14ac:dyDescent="0.25">
      <c r="A13" s="25" t="s">
        <v>59</v>
      </c>
      <c r="B13" s="26">
        <v>548719</v>
      </c>
      <c r="C13" s="26">
        <v>603181</v>
      </c>
      <c r="D13" s="26">
        <v>610952</v>
      </c>
      <c r="E13" s="26">
        <v>640101</v>
      </c>
      <c r="F13" s="26">
        <f>F14+F15</f>
        <v>710789</v>
      </c>
      <c r="G13" s="26">
        <f>G14+G15</f>
        <v>785475</v>
      </c>
      <c r="H13" s="26">
        <f>H14+H15</f>
        <v>903973</v>
      </c>
      <c r="I13" s="26">
        <f>I14+I15</f>
        <v>923873.18200000003</v>
      </c>
    </row>
    <row r="14" spans="1:9" x14ac:dyDescent="0.25">
      <c r="A14" s="27" t="s">
        <v>60</v>
      </c>
      <c r="B14" s="13">
        <v>66504</v>
      </c>
      <c r="C14" s="13">
        <v>73114</v>
      </c>
      <c r="D14" s="13">
        <v>74056</v>
      </c>
      <c r="E14" s="13">
        <v>77589</v>
      </c>
      <c r="F14" s="13">
        <v>86158</v>
      </c>
      <c r="G14" s="13">
        <v>95210</v>
      </c>
      <c r="H14" s="13">
        <v>109575</v>
      </c>
      <c r="I14" s="13">
        <v>111988.02800000001</v>
      </c>
    </row>
    <row r="15" spans="1:9" x14ac:dyDescent="0.25">
      <c r="A15" s="48" t="s">
        <v>61</v>
      </c>
      <c r="B15" s="17">
        <v>482215</v>
      </c>
      <c r="C15" s="17">
        <v>530067</v>
      </c>
      <c r="D15" s="17">
        <v>536896</v>
      </c>
      <c r="E15" s="17">
        <v>562512</v>
      </c>
      <c r="F15" s="17">
        <v>624631</v>
      </c>
      <c r="G15" s="17">
        <v>690265</v>
      </c>
      <c r="H15" s="17">
        <v>794398</v>
      </c>
      <c r="I15" s="17">
        <v>811885.15399999998</v>
      </c>
    </row>
    <row r="16" spans="1:9" x14ac:dyDescent="0.25">
      <c r="A16" s="25" t="s">
        <v>62</v>
      </c>
      <c r="B16" s="26">
        <v>398379</v>
      </c>
      <c r="C16" s="26">
        <v>432746</v>
      </c>
      <c r="D16" s="26">
        <v>438673</v>
      </c>
      <c r="E16" s="26">
        <v>462144</v>
      </c>
      <c r="F16" s="26">
        <v>508306</v>
      </c>
      <c r="G16" s="26">
        <v>555476</v>
      </c>
      <c r="H16" s="26">
        <v>631798</v>
      </c>
      <c r="I16" s="26">
        <v>654333.83100000001</v>
      </c>
    </row>
    <row r="17" spans="1:9" x14ac:dyDescent="0.25">
      <c r="A17" s="25" t="s">
        <v>63</v>
      </c>
      <c r="B17" s="26">
        <v>205553</v>
      </c>
      <c r="C17" s="26">
        <v>205970</v>
      </c>
      <c r="D17" s="26">
        <v>243722</v>
      </c>
      <c r="E17" s="26">
        <v>276784</v>
      </c>
      <c r="F17" s="26">
        <f>F18+F19+F20</f>
        <v>354238</v>
      </c>
      <c r="G17" s="26">
        <f>G18+G19+G20</f>
        <v>352629</v>
      </c>
      <c r="H17" s="26">
        <f>H18+H19+H20</f>
        <v>373156</v>
      </c>
      <c r="I17" s="26">
        <f>I18+I19+I20</f>
        <v>461651.95200000005</v>
      </c>
    </row>
    <row r="18" spans="1:9" x14ac:dyDescent="0.25">
      <c r="A18" s="27" t="s">
        <v>64</v>
      </c>
      <c r="B18" s="13">
        <v>65581</v>
      </c>
      <c r="C18" s="13">
        <v>71889</v>
      </c>
      <c r="D18" s="13">
        <v>73146</v>
      </c>
      <c r="E18" s="13">
        <v>76454</v>
      </c>
      <c r="F18" s="13">
        <v>80260</v>
      </c>
      <c r="G18" s="13">
        <v>91988</v>
      </c>
      <c r="H18" s="13">
        <v>112476</v>
      </c>
      <c r="I18" s="13">
        <v>129231.24</v>
      </c>
    </row>
    <row r="19" spans="1:9" x14ac:dyDescent="0.25">
      <c r="A19" s="58" t="s">
        <v>65</v>
      </c>
      <c r="B19" s="15">
        <v>99127</v>
      </c>
      <c r="C19" s="15">
        <v>110861</v>
      </c>
      <c r="D19" s="15">
        <v>112670</v>
      </c>
      <c r="E19" s="15">
        <v>126124</v>
      </c>
      <c r="F19" s="15">
        <v>146077</v>
      </c>
      <c r="G19" s="15">
        <v>163887</v>
      </c>
      <c r="H19" s="15">
        <v>193953</v>
      </c>
      <c r="I19" s="15">
        <v>194864.291</v>
      </c>
    </row>
    <row r="20" spans="1:9" x14ac:dyDescent="0.25">
      <c r="A20" s="48" t="s">
        <v>66</v>
      </c>
      <c r="B20" s="17">
        <v>40845</v>
      </c>
      <c r="C20" s="17">
        <v>23220</v>
      </c>
      <c r="D20" s="17">
        <v>57906</v>
      </c>
      <c r="E20" s="17">
        <v>74206</v>
      </c>
      <c r="F20" s="17">
        <v>127901</v>
      </c>
      <c r="G20" s="17">
        <v>96754</v>
      </c>
      <c r="H20" s="17">
        <v>66727</v>
      </c>
      <c r="I20" s="17">
        <v>137556.421</v>
      </c>
    </row>
    <row r="21" spans="1:9" x14ac:dyDescent="0.25">
      <c r="A21" s="25" t="s">
        <v>67</v>
      </c>
      <c r="B21" s="26">
        <v>119855</v>
      </c>
      <c r="C21" s="26">
        <v>130291</v>
      </c>
      <c r="D21" s="26">
        <v>140219</v>
      </c>
      <c r="E21" s="26">
        <v>130579</v>
      </c>
      <c r="F21" s="26">
        <v>130294</v>
      </c>
      <c r="G21" s="26">
        <v>136809</v>
      </c>
      <c r="H21" s="26">
        <v>167774</v>
      </c>
      <c r="I21" s="26">
        <v>182774.23199999999</v>
      </c>
    </row>
    <row r="22" spans="1:9" x14ac:dyDescent="0.25">
      <c r="A22" s="25" t="s">
        <v>68</v>
      </c>
      <c r="B22" s="26">
        <v>82186</v>
      </c>
      <c r="C22" s="26">
        <v>86564</v>
      </c>
      <c r="D22" s="26">
        <v>89867</v>
      </c>
      <c r="E22" s="26">
        <v>94425</v>
      </c>
      <c r="F22" s="26">
        <f>F23+F24</f>
        <v>96678</v>
      </c>
      <c r="G22" s="26">
        <f>G23+G24</f>
        <v>100134</v>
      </c>
      <c r="H22" s="26">
        <f>H23+H24</f>
        <v>103218</v>
      </c>
      <c r="I22" s="26">
        <f>I23+I24</f>
        <v>113365.95439999999</v>
      </c>
    </row>
    <row r="23" spans="1:9" x14ac:dyDescent="0.25">
      <c r="A23" s="27" t="s">
        <v>69</v>
      </c>
      <c r="B23" s="13">
        <v>32200</v>
      </c>
      <c r="C23" s="13">
        <v>35011</v>
      </c>
      <c r="D23" s="13">
        <v>37014</v>
      </c>
      <c r="E23" s="13">
        <v>39270</v>
      </c>
      <c r="F23" s="13">
        <v>40378</v>
      </c>
      <c r="G23" s="13">
        <v>41515</v>
      </c>
      <c r="H23" s="13">
        <v>42749</v>
      </c>
      <c r="I23" s="13">
        <v>44831.293819999999</v>
      </c>
    </row>
    <row r="24" spans="1:9" x14ac:dyDescent="0.25">
      <c r="A24" s="48" t="s">
        <v>70</v>
      </c>
      <c r="B24" s="17">
        <v>49986</v>
      </c>
      <c r="C24" s="17">
        <v>51553</v>
      </c>
      <c r="D24" s="17">
        <v>52853</v>
      </c>
      <c r="E24" s="17">
        <v>55155</v>
      </c>
      <c r="F24" s="17">
        <v>56300</v>
      </c>
      <c r="G24" s="17">
        <v>58619</v>
      </c>
      <c r="H24" s="17">
        <v>60469</v>
      </c>
      <c r="I24" s="17">
        <v>68534.660579999996</v>
      </c>
    </row>
    <row r="25" spans="1:9" x14ac:dyDescent="0.25">
      <c r="A25" s="59" t="s">
        <v>71</v>
      </c>
      <c r="B25" s="60">
        <v>215558</v>
      </c>
      <c r="C25" s="60">
        <v>219376</v>
      </c>
      <c r="D25" s="60">
        <v>221048</v>
      </c>
      <c r="E25" s="60">
        <v>224163</v>
      </c>
      <c r="F25" s="60">
        <v>241305</v>
      </c>
      <c r="G25" s="60">
        <v>254843</v>
      </c>
      <c r="H25" s="60">
        <v>261249</v>
      </c>
      <c r="I25" s="60">
        <v>263175</v>
      </c>
    </row>
    <row r="26" spans="1:9" x14ac:dyDescent="0.25">
      <c r="A26" s="31" t="s">
        <v>9</v>
      </c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1441-CD36-4AF7-A8B7-DD2032DF5CDB}">
  <sheetPr>
    <tabColor theme="8"/>
    <pageSetUpPr fitToPage="1"/>
  </sheetPr>
  <dimension ref="A1:I10"/>
  <sheetViews>
    <sheetView view="pageBreakPreview" zoomScale="60" zoomScaleNormal="100" workbookViewId="0">
      <selection activeCell="I9" sqref="I9"/>
    </sheetView>
  </sheetViews>
  <sheetFormatPr baseColWidth="10" defaultRowHeight="15" x14ac:dyDescent="0.25"/>
  <cols>
    <col min="1" max="1" width="47.7109375" style="2" customWidth="1"/>
    <col min="2" max="8" width="15.7109375" style="2" customWidth="1"/>
    <col min="9" max="9" width="15.28515625" style="2" customWidth="1"/>
    <col min="10" max="16384" width="11.42578125" style="2"/>
  </cols>
  <sheetData>
    <row r="1" spans="1:9" x14ac:dyDescent="0.25">
      <c r="A1" s="1"/>
      <c r="B1" s="1"/>
      <c r="C1" s="1"/>
      <c r="D1" s="1"/>
      <c r="E1" s="1"/>
    </row>
    <row r="2" spans="1:9" ht="15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4" t="s">
        <v>72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4" t="s">
        <v>73</v>
      </c>
      <c r="B4" s="4"/>
      <c r="C4" s="4"/>
      <c r="D4" s="4"/>
      <c r="E4" s="4"/>
      <c r="F4" s="4"/>
      <c r="G4" s="4"/>
      <c r="H4" s="4"/>
      <c r="I4" s="4"/>
    </row>
    <row r="5" spans="1:9" x14ac:dyDescent="0.25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ht="15.75" thickBot="1" x14ac:dyDescent="0.3">
      <c r="A6" s="1"/>
      <c r="B6" s="1"/>
      <c r="C6" s="1"/>
      <c r="D6" s="1"/>
      <c r="E6" s="1"/>
    </row>
    <row r="7" spans="1:9" ht="35.25" customHeight="1" thickBot="1" x14ac:dyDescent="0.3">
      <c r="A7" s="43" t="s">
        <v>3</v>
      </c>
      <c r="B7" s="44">
        <v>2013</v>
      </c>
      <c r="C7" s="44">
        <v>2014</v>
      </c>
      <c r="D7" s="44">
        <v>2015</v>
      </c>
      <c r="E7" s="44">
        <v>2016</v>
      </c>
      <c r="F7" s="44">
        <f>'[1]INGRESOS TOTALES'!F6</f>
        <v>2017</v>
      </c>
      <c r="G7" s="45">
        <f>'[1]INGRESOS TOTALES'!G6</f>
        <v>2018</v>
      </c>
      <c r="H7" s="45">
        <f>'[1]INGRESOS TOTALES'!H6</f>
        <v>2019</v>
      </c>
      <c r="I7" s="46">
        <f>'[1]INGRESOS TOTALES'!I6</f>
        <v>2020</v>
      </c>
    </row>
    <row r="8" spans="1:9" ht="9.9499999999999993" customHeight="1" x14ac:dyDescent="0.25">
      <c r="A8" s="23"/>
      <c r="B8" s="1"/>
      <c r="C8" s="1"/>
      <c r="D8" s="1"/>
      <c r="E8" s="1"/>
    </row>
    <row r="9" spans="1:9" ht="27.75" customHeight="1" x14ac:dyDescent="0.25">
      <c r="A9" s="33" t="s">
        <v>74</v>
      </c>
      <c r="B9" s="19">
        <v>56695</v>
      </c>
      <c r="C9" s="19">
        <v>0</v>
      </c>
      <c r="D9" s="19">
        <v>0</v>
      </c>
      <c r="E9" s="19">
        <v>69657</v>
      </c>
      <c r="F9" s="19">
        <v>0</v>
      </c>
      <c r="G9" s="19">
        <v>0</v>
      </c>
      <c r="H9" s="19">
        <f>+'[1]RAMO 28'!H20</f>
        <v>257410</v>
      </c>
      <c r="I9" s="19">
        <f>+'[1]RAMO 28'!I20</f>
        <v>554858.02899999998</v>
      </c>
    </row>
    <row r="10" spans="1:9" x14ac:dyDescent="0.25">
      <c r="A10" s="31" t="s">
        <v>9</v>
      </c>
      <c r="B10" s="31"/>
      <c r="C10" s="31"/>
      <c r="D10" s="31"/>
      <c r="E10" s="31"/>
    </row>
  </sheetData>
  <mergeCells count="4">
    <mergeCell ref="A2:I2"/>
    <mergeCell ref="A3:I3"/>
    <mergeCell ref="A4:I4"/>
    <mergeCell ref="A5:I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B20FC-9E0E-47C9-8DBC-4DD0E3FC602A}">
  <sheetPr>
    <tabColor theme="8"/>
    <pageSetUpPr fitToPage="1"/>
  </sheetPr>
  <dimension ref="A1:I10"/>
  <sheetViews>
    <sheetView view="pageBreakPreview" zoomScaleNormal="100" zoomScaleSheetLayoutView="100" workbookViewId="0">
      <selection activeCell="I9" sqref="I9"/>
    </sheetView>
  </sheetViews>
  <sheetFormatPr baseColWidth="10" defaultRowHeight="15" x14ac:dyDescent="0.25"/>
  <cols>
    <col min="1" max="1" width="47.7109375" style="2" customWidth="1"/>
    <col min="2" max="8" width="15.7109375" style="2" customWidth="1"/>
    <col min="9" max="9" width="14.5703125" style="2" customWidth="1"/>
    <col min="10" max="16384" width="11.42578125" style="2"/>
  </cols>
  <sheetData>
    <row r="1" spans="1:9" x14ac:dyDescent="0.25">
      <c r="A1" s="1"/>
      <c r="B1" s="1"/>
      <c r="C1" s="1"/>
      <c r="D1" s="1"/>
      <c r="E1" s="1"/>
    </row>
    <row r="2" spans="1:9" ht="15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4" t="s">
        <v>75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4" t="s">
        <v>76</v>
      </c>
      <c r="B4" s="4"/>
      <c r="C4" s="4"/>
      <c r="D4" s="4"/>
      <c r="E4" s="4"/>
      <c r="F4" s="4"/>
      <c r="G4" s="4"/>
      <c r="H4" s="4"/>
      <c r="I4" s="4"/>
    </row>
    <row r="5" spans="1:9" x14ac:dyDescent="0.25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ht="15.75" thickBot="1" x14ac:dyDescent="0.3">
      <c r="A6" s="1"/>
      <c r="B6" s="1"/>
      <c r="C6" s="1"/>
      <c r="D6" s="1"/>
      <c r="E6" s="1"/>
    </row>
    <row r="7" spans="1:9" ht="35.25" customHeight="1" thickBot="1" x14ac:dyDescent="0.3">
      <c r="A7" s="43" t="s">
        <v>3</v>
      </c>
      <c r="B7" s="44">
        <v>2013</v>
      </c>
      <c r="C7" s="44">
        <v>2014</v>
      </c>
      <c r="D7" s="44">
        <v>2015</v>
      </c>
      <c r="E7" s="44">
        <v>2016</v>
      </c>
      <c r="F7" s="44">
        <f>'[1]INGRESOS TOTALES'!F6</f>
        <v>2017</v>
      </c>
      <c r="G7" s="45">
        <f>'[1]INGRESOS TOTALES'!G6</f>
        <v>2018</v>
      </c>
      <c r="H7" s="45">
        <f>'[1]INGRESOS TOTALES'!H6</f>
        <v>2019</v>
      </c>
      <c r="I7" s="46">
        <f>'[1]INGRESOS TOTALES'!I6</f>
        <v>2020</v>
      </c>
    </row>
    <row r="8" spans="1:9" ht="9.9499999999999993" customHeight="1" x14ac:dyDescent="0.25">
      <c r="A8" s="23"/>
      <c r="B8" s="1"/>
      <c r="C8" s="1"/>
      <c r="D8" s="1"/>
      <c r="E8" s="1"/>
    </row>
    <row r="9" spans="1:9" ht="27.75" customHeight="1" x14ac:dyDescent="0.25">
      <c r="A9" s="33" t="s">
        <v>38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f>+'[1]INGRESOS FEDERALES'!H13</f>
        <v>475084</v>
      </c>
      <c r="I9" s="19">
        <f>+'[1]INGRESOS FEDERALES'!I13</f>
        <v>422019.85700000002</v>
      </c>
    </row>
    <row r="10" spans="1:9" x14ac:dyDescent="0.25">
      <c r="A10" s="31" t="s">
        <v>9</v>
      </c>
      <c r="B10" s="31"/>
      <c r="C10" s="31"/>
      <c r="D10" s="31"/>
      <c r="E10" s="31"/>
    </row>
  </sheetData>
  <mergeCells count="4">
    <mergeCell ref="A2:I2"/>
    <mergeCell ref="A3:I3"/>
    <mergeCell ref="A4:I4"/>
    <mergeCell ref="A5:I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DCE1E-16D1-4CCE-866B-7BFFE11E8D9F}">
  <sheetPr>
    <tabColor rgb="FF002060"/>
    <pageSetUpPr fitToPage="1"/>
  </sheetPr>
  <dimension ref="A1:I25"/>
  <sheetViews>
    <sheetView view="pageBreakPreview" zoomScaleNormal="100" zoomScaleSheetLayoutView="100" workbookViewId="0">
      <pane xSplit="1" topLeftCell="B1" activePane="topRight" state="frozen"/>
      <selection pane="topRight" activeCell="I24" sqref="I24"/>
    </sheetView>
  </sheetViews>
  <sheetFormatPr baseColWidth="10" defaultRowHeight="15" x14ac:dyDescent="0.25"/>
  <cols>
    <col min="1" max="1" width="47.7109375" style="2" customWidth="1"/>
    <col min="2" max="9" width="15.7109375" style="2" customWidth="1"/>
    <col min="10" max="16384" width="11.425781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4" t="s">
        <v>10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35.25" customHeight="1" thickBot="1" x14ac:dyDescent="0.3">
      <c r="A6" s="5" t="s">
        <v>3</v>
      </c>
      <c r="B6" s="6">
        <v>2013</v>
      </c>
      <c r="C6" s="6">
        <v>2014</v>
      </c>
      <c r="D6" s="6">
        <v>2015</v>
      </c>
      <c r="E6" s="6">
        <v>2016</v>
      </c>
      <c r="F6" s="6">
        <f>'[1]INGRESOS TOTALES'!F6</f>
        <v>2017</v>
      </c>
      <c r="G6" s="7">
        <f>'[1]INGRESOS TOTALES'!G6</f>
        <v>2018</v>
      </c>
      <c r="H6" s="7">
        <f>'[1]INGRESOS TOTALES'!H6</f>
        <v>2019</v>
      </c>
      <c r="I6" s="8">
        <v>2020</v>
      </c>
    </row>
    <row r="7" spans="1:9" ht="9.9499999999999993" customHeight="1" x14ac:dyDescent="0.25">
      <c r="A7" s="23"/>
      <c r="B7" s="1"/>
      <c r="C7" s="1"/>
      <c r="D7" s="1"/>
      <c r="E7" s="1"/>
      <c r="F7" s="1"/>
      <c r="G7" s="1"/>
      <c r="H7" s="1"/>
      <c r="I7" s="1"/>
    </row>
    <row r="8" spans="1:9" x14ac:dyDescent="0.25">
      <c r="A8" s="9" t="s">
        <v>4</v>
      </c>
      <c r="B8" s="10">
        <f t="shared" ref="B8:I8" si="0">B10+B21</f>
        <v>2319441</v>
      </c>
      <c r="C8" s="10">
        <f t="shared" si="0"/>
        <v>3071830</v>
      </c>
      <c r="D8" s="10">
        <f t="shared" si="0"/>
        <v>2988184</v>
      </c>
      <c r="E8" s="10">
        <f t="shared" si="0"/>
        <v>3029681</v>
      </c>
      <c r="F8" s="10">
        <f t="shared" si="0"/>
        <v>2383992.9449500004</v>
      </c>
      <c r="G8" s="10">
        <f t="shared" si="0"/>
        <v>2124212</v>
      </c>
      <c r="H8" s="10">
        <f t="shared" si="0"/>
        <v>2400779</v>
      </c>
      <c r="I8" s="10">
        <f t="shared" si="0"/>
        <v>2271324.0460000001</v>
      </c>
    </row>
    <row r="9" spans="1:9" x14ac:dyDescent="0.25">
      <c r="A9" s="23"/>
      <c r="B9" s="24"/>
      <c r="C9" s="24"/>
      <c r="D9" s="24"/>
      <c r="E9" s="24"/>
      <c r="F9" s="24"/>
      <c r="G9" s="24"/>
      <c r="H9" s="24"/>
      <c r="I9" s="24"/>
    </row>
    <row r="10" spans="1:9" x14ac:dyDescent="0.25">
      <c r="A10" s="25" t="s">
        <v>11</v>
      </c>
      <c r="B10" s="26">
        <f t="shared" ref="B10:E10" si="1">SUM(B11:B20)</f>
        <v>1290273</v>
      </c>
      <c r="C10" s="26">
        <f t="shared" si="1"/>
        <v>1763506</v>
      </c>
      <c r="D10" s="26">
        <f t="shared" si="1"/>
        <v>2008375</v>
      </c>
      <c r="E10" s="26">
        <f t="shared" si="1"/>
        <v>1544655</v>
      </c>
      <c r="F10" s="26">
        <f>SUM(F11:F20)</f>
        <v>1392720.65121</v>
      </c>
      <c r="G10" s="26">
        <f>SUM(G11:G20)</f>
        <v>1406515</v>
      </c>
      <c r="H10" s="26">
        <f>SUM(H11:H20)</f>
        <v>1663901</v>
      </c>
      <c r="I10" s="26">
        <f>SUM(I11:I20)</f>
        <v>1607999.4602000001</v>
      </c>
    </row>
    <row r="11" spans="1:9" x14ac:dyDescent="0.25">
      <c r="A11" s="27" t="s">
        <v>12</v>
      </c>
      <c r="B11" s="13">
        <v>673</v>
      </c>
      <c r="C11" s="13">
        <v>503</v>
      </c>
      <c r="D11" s="13">
        <v>531</v>
      </c>
      <c r="E11" s="13">
        <v>352</v>
      </c>
      <c r="F11" s="13">
        <v>483.66399999999999</v>
      </c>
      <c r="G11" s="13">
        <v>407</v>
      </c>
      <c r="H11" s="13">
        <v>424</v>
      </c>
      <c r="I11" s="17">
        <v>269.54399999999998</v>
      </c>
    </row>
    <row r="12" spans="1:9" x14ac:dyDescent="0.25">
      <c r="A12" s="27" t="s">
        <v>13</v>
      </c>
      <c r="B12" s="13">
        <v>11402</v>
      </c>
      <c r="C12" s="13">
        <v>9325</v>
      </c>
      <c r="D12" s="13">
        <v>8449</v>
      </c>
      <c r="E12" s="13">
        <v>9416</v>
      </c>
      <c r="F12" s="13">
        <v>8426.8279999999995</v>
      </c>
      <c r="G12" s="13">
        <v>7852</v>
      </c>
      <c r="H12" s="13">
        <v>10197</v>
      </c>
      <c r="I12" s="17">
        <v>5954.183</v>
      </c>
    </row>
    <row r="13" spans="1:9" x14ac:dyDescent="0.25">
      <c r="A13" s="27" t="s">
        <v>14</v>
      </c>
      <c r="B13" s="13">
        <v>12835</v>
      </c>
      <c r="C13" s="13">
        <v>15447</v>
      </c>
      <c r="D13" s="13">
        <v>14096</v>
      </c>
      <c r="E13" s="13">
        <v>10894</v>
      </c>
      <c r="F13" s="13">
        <v>10054.013999999999</v>
      </c>
      <c r="G13" s="13">
        <v>10640</v>
      </c>
      <c r="H13" s="13">
        <v>13200</v>
      </c>
      <c r="I13" s="17">
        <v>10771.477999999999</v>
      </c>
    </row>
    <row r="14" spans="1:9" x14ac:dyDescent="0.25">
      <c r="A14" s="27" t="s">
        <v>15</v>
      </c>
      <c r="B14" s="13">
        <v>119547</v>
      </c>
      <c r="C14" s="13">
        <v>144452</v>
      </c>
      <c r="D14" s="13">
        <v>122314</v>
      </c>
      <c r="E14" s="13">
        <v>17216</v>
      </c>
      <c r="F14" s="13">
        <v>8419.2540000000008</v>
      </c>
      <c r="G14" s="13">
        <v>2057</v>
      </c>
      <c r="H14" s="13">
        <v>972</v>
      </c>
      <c r="I14" s="17">
        <v>164.84100000000001</v>
      </c>
    </row>
    <row r="15" spans="1:9" x14ac:dyDescent="0.25">
      <c r="A15" s="27" t="s">
        <v>16</v>
      </c>
      <c r="B15" s="13">
        <v>574</v>
      </c>
      <c r="C15" s="13">
        <v>861</v>
      </c>
      <c r="D15" s="13">
        <v>630</v>
      </c>
      <c r="E15" s="13">
        <v>3874</v>
      </c>
      <c r="F15" s="13">
        <v>365.61099999999999</v>
      </c>
      <c r="G15" s="13">
        <v>338</v>
      </c>
      <c r="H15" s="13">
        <v>528</v>
      </c>
      <c r="I15" s="17">
        <v>322.73899999999998</v>
      </c>
    </row>
    <row r="16" spans="1:9" x14ac:dyDescent="0.25">
      <c r="A16" s="27" t="s">
        <v>17</v>
      </c>
      <c r="B16" s="13">
        <v>0</v>
      </c>
      <c r="C16" s="13">
        <v>3776</v>
      </c>
      <c r="D16" s="13">
        <v>5729</v>
      </c>
      <c r="E16" s="13">
        <v>5122</v>
      </c>
      <c r="F16" s="13">
        <v>4992.6480000000001</v>
      </c>
      <c r="G16" s="13">
        <v>5693</v>
      </c>
      <c r="H16" s="13">
        <v>6021</v>
      </c>
      <c r="I16" s="17">
        <v>4571.21</v>
      </c>
    </row>
    <row r="17" spans="1:9" x14ac:dyDescent="0.25">
      <c r="A17" s="27" t="s">
        <v>18</v>
      </c>
      <c r="B17" s="13">
        <v>0</v>
      </c>
      <c r="C17" s="13">
        <v>0</v>
      </c>
      <c r="D17" s="13">
        <v>0</v>
      </c>
      <c r="E17" s="13">
        <v>22487</v>
      </c>
      <c r="F17" s="13">
        <v>24296.325000000001</v>
      </c>
      <c r="G17" s="13">
        <v>22513</v>
      </c>
      <c r="H17" s="13">
        <v>22363</v>
      </c>
      <c r="I17" s="17">
        <v>6692.3590000000004</v>
      </c>
    </row>
    <row r="18" spans="1:9" x14ac:dyDescent="0.25">
      <c r="A18" s="27" t="s">
        <v>19</v>
      </c>
      <c r="B18" s="13">
        <v>1138248</v>
      </c>
      <c r="C18" s="13">
        <v>1230122</v>
      </c>
      <c r="D18" s="13">
        <v>1432994</v>
      </c>
      <c r="E18" s="13">
        <v>1117239</v>
      </c>
      <c r="F18" s="13">
        <v>1003147.3774999999</v>
      </c>
      <c r="G18" s="13">
        <v>1017527</v>
      </c>
      <c r="H18" s="13">
        <v>1213594</v>
      </c>
      <c r="I18" s="17">
        <v>1181323.5179999999</v>
      </c>
    </row>
    <row r="19" spans="1:9" x14ac:dyDescent="0.25">
      <c r="A19" s="27" t="s">
        <v>20</v>
      </c>
      <c r="B19" s="13">
        <v>6994</v>
      </c>
      <c r="C19" s="13">
        <v>11918</v>
      </c>
      <c r="D19" s="13">
        <v>21749</v>
      </c>
      <c r="E19" s="13">
        <v>18771</v>
      </c>
      <c r="F19" s="13">
        <v>10133.57271</v>
      </c>
      <c r="G19" s="13">
        <v>7973</v>
      </c>
      <c r="H19" s="13">
        <v>17871</v>
      </c>
      <c r="I19" s="17">
        <v>16367.5142</v>
      </c>
    </row>
    <row r="20" spans="1:9" ht="25.5" x14ac:dyDescent="0.25">
      <c r="A20" s="28" t="s">
        <v>21</v>
      </c>
      <c r="B20" s="17">
        <v>0</v>
      </c>
      <c r="C20" s="17">
        <v>347102</v>
      </c>
      <c r="D20" s="17">
        <v>401883</v>
      </c>
      <c r="E20" s="17">
        <v>339284</v>
      </c>
      <c r="F20" s="17">
        <v>322401.35700000002</v>
      </c>
      <c r="G20" s="17">
        <v>331515</v>
      </c>
      <c r="H20" s="17">
        <v>378731</v>
      </c>
      <c r="I20" s="17">
        <v>381562.07400000002</v>
      </c>
    </row>
    <row r="21" spans="1:9" x14ac:dyDescent="0.25">
      <c r="A21" s="25" t="s">
        <v>22</v>
      </c>
      <c r="B21" s="26">
        <f t="shared" ref="B21:I21" si="2">SUM(B22:B24)</f>
        <v>1029168</v>
      </c>
      <c r="C21" s="26">
        <f t="shared" si="2"/>
        <v>1308324</v>
      </c>
      <c r="D21" s="26">
        <f t="shared" si="2"/>
        <v>979809</v>
      </c>
      <c r="E21" s="26">
        <f t="shared" si="2"/>
        <v>1485026</v>
      </c>
      <c r="F21" s="26">
        <f t="shared" si="2"/>
        <v>991272.29374000011</v>
      </c>
      <c r="G21" s="26">
        <f t="shared" si="2"/>
        <v>717697</v>
      </c>
      <c r="H21" s="26">
        <f t="shared" si="2"/>
        <v>736878</v>
      </c>
      <c r="I21" s="26">
        <f t="shared" si="2"/>
        <v>663324.58580000012</v>
      </c>
    </row>
    <row r="22" spans="1:9" x14ac:dyDescent="0.25">
      <c r="A22" s="27" t="s">
        <v>23</v>
      </c>
      <c r="B22" s="13">
        <v>653204</v>
      </c>
      <c r="C22" s="13">
        <v>892036</v>
      </c>
      <c r="D22" s="13">
        <v>336583</v>
      </c>
      <c r="E22" s="13">
        <v>364522</v>
      </c>
      <c r="F22" s="13">
        <v>522406.82561</v>
      </c>
      <c r="G22" s="13">
        <v>439842</v>
      </c>
      <c r="H22" s="13">
        <v>439500</v>
      </c>
      <c r="I22" s="17">
        <v>445215.45047000004</v>
      </c>
    </row>
    <row r="23" spans="1:9" x14ac:dyDescent="0.25">
      <c r="A23" s="27" t="s">
        <v>24</v>
      </c>
      <c r="B23" s="13">
        <v>50458</v>
      </c>
      <c r="C23" s="13">
        <v>63052</v>
      </c>
      <c r="D23" s="13">
        <v>51874</v>
      </c>
      <c r="E23" s="13">
        <v>65639</v>
      </c>
      <c r="F23" s="13">
        <v>106718.99659000001</v>
      </c>
      <c r="G23" s="13">
        <v>118189</v>
      </c>
      <c r="H23" s="13">
        <v>183562</v>
      </c>
      <c r="I23" s="17">
        <v>139606.08819000001</v>
      </c>
    </row>
    <row r="24" spans="1:9" x14ac:dyDescent="0.25">
      <c r="A24" s="27" t="s">
        <v>25</v>
      </c>
      <c r="B24" s="13">
        <v>325506</v>
      </c>
      <c r="C24" s="13">
        <v>353236</v>
      </c>
      <c r="D24" s="13">
        <v>591352</v>
      </c>
      <c r="E24" s="13">
        <v>1054865</v>
      </c>
      <c r="F24" s="13">
        <v>362146.47154</v>
      </c>
      <c r="G24" s="13">
        <v>159666</v>
      </c>
      <c r="H24" s="13">
        <v>113816</v>
      </c>
      <c r="I24" s="19">
        <v>78503.04714000001</v>
      </c>
    </row>
    <row r="25" spans="1:9" x14ac:dyDescent="0.25">
      <c r="A25" s="29" t="s">
        <v>9</v>
      </c>
      <c r="B25" s="30"/>
      <c r="C25" s="30"/>
      <c r="D25" s="30"/>
      <c r="E25" s="30"/>
      <c r="F25" s="30"/>
      <c r="G25" s="30"/>
      <c r="H25" s="30"/>
      <c r="I25" s="31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06464-5260-4F5F-9718-CD5DAE8138C3}">
  <sheetPr>
    <tabColor theme="8"/>
    <pageSetUpPr fitToPage="1"/>
  </sheetPr>
  <dimension ref="A1:J21"/>
  <sheetViews>
    <sheetView view="pageBreakPreview" zoomScale="71" zoomScaleNormal="100" zoomScaleSheetLayoutView="71" workbookViewId="0">
      <pane xSplit="1" topLeftCell="B1" activePane="topRight" state="frozen"/>
      <selection activeCell="A2" sqref="A2"/>
      <selection pane="topRight" activeCell="I20" sqref="I20"/>
    </sheetView>
  </sheetViews>
  <sheetFormatPr baseColWidth="10" defaultRowHeight="15" x14ac:dyDescent="0.25"/>
  <cols>
    <col min="1" max="1" width="64" style="2" customWidth="1"/>
    <col min="2" max="10" width="15.7109375" style="2" customWidth="1"/>
    <col min="11" max="16384" width="11.425781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10" x14ac:dyDescent="0.25">
      <c r="A3" s="4" t="s">
        <v>26</v>
      </c>
      <c r="B3" s="4"/>
      <c r="C3" s="4"/>
      <c r="D3" s="4"/>
      <c r="E3" s="4"/>
      <c r="F3" s="4"/>
      <c r="G3" s="4"/>
      <c r="H3" s="4"/>
      <c r="I3" s="4"/>
    </row>
    <row r="4" spans="1:10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35.25" customHeight="1" thickBot="1" x14ac:dyDescent="0.3">
      <c r="A6" s="5" t="s">
        <v>3</v>
      </c>
      <c r="B6" s="6">
        <v>2013</v>
      </c>
      <c r="C6" s="6">
        <v>2014</v>
      </c>
      <c r="D6" s="6">
        <v>2015</v>
      </c>
      <c r="E6" s="6">
        <v>2016</v>
      </c>
      <c r="F6" s="6">
        <f>'[1]INGRESOS TOTALES'!F6</f>
        <v>2017</v>
      </c>
      <c r="G6" s="7">
        <f>'[1]INGRESOS TOTALES'!G6</f>
        <v>2018</v>
      </c>
      <c r="H6" s="7">
        <f>'[1]INGRESOS TOTALES'!H6</f>
        <v>2019</v>
      </c>
      <c r="I6" s="8">
        <f>'[1]INGRESOS TOTALES'!I6</f>
        <v>2020</v>
      </c>
      <c r="J6" s="32"/>
    </row>
    <row r="7" spans="1:10" ht="9.9499999999999993" customHeight="1" x14ac:dyDescent="0.25">
      <c r="A7" s="23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9" t="s">
        <v>4</v>
      </c>
      <c r="B8" s="10">
        <f t="shared" ref="B8:I8" si="0">B10</f>
        <v>1290273</v>
      </c>
      <c r="C8" s="10">
        <f t="shared" si="0"/>
        <v>1763506</v>
      </c>
      <c r="D8" s="10">
        <f t="shared" si="0"/>
        <v>2008375</v>
      </c>
      <c r="E8" s="10">
        <f t="shared" si="0"/>
        <v>1544655</v>
      </c>
      <c r="F8" s="10">
        <f t="shared" si="0"/>
        <v>1392720.65121</v>
      </c>
      <c r="G8" s="10">
        <f t="shared" si="0"/>
        <v>1406515</v>
      </c>
      <c r="H8" s="10">
        <f t="shared" si="0"/>
        <v>1663901</v>
      </c>
      <c r="I8" s="10">
        <f t="shared" si="0"/>
        <v>1607999.4602000001</v>
      </c>
      <c r="J8" s="10"/>
    </row>
    <row r="9" spans="1:10" x14ac:dyDescent="0.25">
      <c r="A9" s="23"/>
      <c r="B9" s="24"/>
      <c r="C9" s="24"/>
      <c r="D9" s="24"/>
      <c r="E9" s="24"/>
      <c r="F9" s="24"/>
      <c r="G9" s="24"/>
      <c r="H9" s="24"/>
      <c r="I9" s="24"/>
      <c r="J9" s="24"/>
    </row>
    <row r="10" spans="1:10" x14ac:dyDescent="0.25">
      <c r="A10" s="25" t="s">
        <v>11</v>
      </c>
      <c r="B10" s="26">
        <f t="shared" ref="B10:I10" si="1">SUM(B11:B20)</f>
        <v>1290273</v>
      </c>
      <c r="C10" s="26">
        <f t="shared" si="1"/>
        <v>1763506</v>
      </c>
      <c r="D10" s="26">
        <f t="shared" si="1"/>
        <v>2008375</v>
      </c>
      <c r="E10" s="26">
        <f t="shared" si="1"/>
        <v>1544655</v>
      </c>
      <c r="F10" s="26">
        <f t="shared" si="1"/>
        <v>1392720.65121</v>
      </c>
      <c r="G10" s="26">
        <f t="shared" si="1"/>
        <v>1406515</v>
      </c>
      <c r="H10" s="26">
        <f t="shared" si="1"/>
        <v>1663901</v>
      </c>
      <c r="I10" s="26">
        <f t="shared" si="1"/>
        <v>1607999.4602000001</v>
      </c>
      <c r="J10" s="26"/>
    </row>
    <row r="11" spans="1:10" x14ac:dyDescent="0.25">
      <c r="A11" s="12" t="s">
        <v>12</v>
      </c>
      <c r="B11" s="13">
        <v>673</v>
      </c>
      <c r="C11" s="13">
        <v>503</v>
      </c>
      <c r="D11" s="13">
        <v>531</v>
      </c>
      <c r="E11" s="13">
        <v>352</v>
      </c>
      <c r="F11" s="13">
        <f>'[1]INGRESOS PROPIOS'!F11</f>
        <v>483.66399999999999</v>
      </c>
      <c r="G11" s="13">
        <f>'[1]INGRESOS PROPIOS'!G11</f>
        <v>407</v>
      </c>
      <c r="H11" s="13">
        <f>'[1]INGRESOS PROPIOS'!H11</f>
        <v>424</v>
      </c>
      <c r="I11" s="13">
        <f>'[1]INGRESOS PROPIOS'!I11</f>
        <v>269.54399999999998</v>
      </c>
      <c r="J11" s="17"/>
    </row>
    <row r="12" spans="1:10" x14ac:dyDescent="0.25">
      <c r="A12" s="14" t="s">
        <v>13</v>
      </c>
      <c r="B12" s="15">
        <v>11402</v>
      </c>
      <c r="C12" s="15">
        <v>9325</v>
      </c>
      <c r="D12" s="15">
        <v>8449</v>
      </c>
      <c r="E12" s="15">
        <v>9416</v>
      </c>
      <c r="F12" s="15">
        <f>'[1]INGRESOS PROPIOS'!F12</f>
        <v>8426.8279999999995</v>
      </c>
      <c r="G12" s="15">
        <f>'[1]INGRESOS PROPIOS'!G12</f>
        <v>7852</v>
      </c>
      <c r="H12" s="15">
        <f>'[1]INGRESOS PROPIOS'!H12</f>
        <v>10197</v>
      </c>
      <c r="I12" s="15">
        <f>'[1]INGRESOS PROPIOS'!I12</f>
        <v>5954.183</v>
      </c>
      <c r="J12" s="17"/>
    </row>
    <row r="13" spans="1:10" x14ac:dyDescent="0.25">
      <c r="A13" s="14" t="s">
        <v>14</v>
      </c>
      <c r="B13" s="15">
        <v>12835</v>
      </c>
      <c r="C13" s="15">
        <v>15447</v>
      </c>
      <c r="D13" s="15">
        <v>14096</v>
      </c>
      <c r="E13" s="15">
        <v>10894</v>
      </c>
      <c r="F13" s="15">
        <f>'[1]INGRESOS PROPIOS'!F13</f>
        <v>10054.013999999999</v>
      </c>
      <c r="G13" s="15">
        <f>'[1]INGRESOS PROPIOS'!G13</f>
        <v>10640</v>
      </c>
      <c r="H13" s="15">
        <f>'[1]INGRESOS PROPIOS'!H13</f>
        <v>13200</v>
      </c>
      <c r="I13" s="15">
        <f>'[1]INGRESOS PROPIOS'!I13</f>
        <v>10771.477999999999</v>
      </c>
      <c r="J13" s="17"/>
    </row>
    <row r="14" spans="1:10" x14ac:dyDescent="0.25">
      <c r="A14" s="12" t="s">
        <v>15</v>
      </c>
      <c r="B14" s="13">
        <v>119547</v>
      </c>
      <c r="C14" s="13">
        <v>144452</v>
      </c>
      <c r="D14" s="13">
        <v>122314</v>
      </c>
      <c r="E14" s="13">
        <v>17216</v>
      </c>
      <c r="F14" s="13">
        <f>'[1]INGRESOS PROPIOS'!F14</f>
        <v>8419.2540000000008</v>
      </c>
      <c r="G14" s="13">
        <f>'[1]INGRESOS PROPIOS'!G14</f>
        <v>2057</v>
      </c>
      <c r="H14" s="13">
        <f>'[1]INGRESOS PROPIOS'!H14</f>
        <v>972</v>
      </c>
      <c r="I14" s="13">
        <f>'[1]INGRESOS PROPIOS'!I14</f>
        <v>164.84100000000001</v>
      </c>
      <c r="J14" s="17"/>
    </row>
    <row r="15" spans="1:10" x14ac:dyDescent="0.25">
      <c r="A15" s="14" t="s">
        <v>16</v>
      </c>
      <c r="B15" s="15">
        <v>574</v>
      </c>
      <c r="C15" s="15">
        <v>861</v>
      </c>
      <c r="D15" s="15">
        <v>630</v>
      </c>
      <c r="E15" s="15">
        <v>3874</v>
      </c>
      <c r="F15" s="15">
        <f>'[1]INGRESOS PROPIOS'!F15</f>
        <v>365.61099999999999</v>
      </c>
      <c r="G15" s="15">
        <f>'[1]INGRESOS PROPIOS'!G15</f>
        <v>338</v>
      </c>
      <c r="H15" s="15">
        <f>'[1]INGRESOS PROPIOS'!H15</f>
        <v>528</v>
      </c>
      <c r="I15" s="15">
        <f>'[1]INGRESOS PROPIOS'!I15</f>
        <v>322.73899999999998</v>
      </c>
      <c r="J15" s="17"/>
    </row>
    <row r="16" spans="1:10" x14ac:dyDescent="0.25">
      <c r="A16" s="14" t="s">
        <v>17</v>
      </c>
      <c r="B16" s="15">
        <v>0</v>
      </c>
      <c r="C16" s="15">
        <v>3776</v>
      </c>
      <c r="D16" s="15">
        <v>5729</v>
      </c>
      <c r="E16" s="15">
        <v>5122</v>
      </c>
      <c r="F16" s="15">
        <f>'[1]INGRESOS PROPIOS'!F16</f>
        <v>4992.6480000000001</v>
      </c>
      <c r="G16" s="15">
        <f>'[1]INGRESOS PROPIOS'!G16</f>
        <v>5693</v>
      </c>
      <c r="H16" s="15">
        <f>'[1]INGRESOS PROPIOS'!H16</f>
        <v>6021</v>
      </c>
      <c r="I16" s="15">
        <f>'[1]INGRESOS PROPIOS'!I16</f>
        <v>4571.21</v>
      </c>
      <c r="J16" s="17"/>
    </row>
    <row r="17" spans="1:10" x14ac:dyDescent="0.25">
      <c r="A17" s="12" t="s">
        <v>18</v>
      </c>
      <c r="B17" s="13">
        <v>0</v>
      </c>
      <c r="C17" s="13">
        <v>0</v>
      </c>
      <c r="D17" s="13">
        <v>0</v>
      </c>
      <c r="E17" s="13">
        <v>22487</v>
      </c>
      <c r="F17" s="13">
        <f>'[1]INGRESOS PROPIOS'!F17</f>
        <v>24296.325000000001</v>
      </c>
      <c r="G17" s="13">
        <f>'[1]INGRESOS PROPIOS'!G17</f>
        <v>22513</v>
      </c>
      <c r="H17" s="13">
        <f>'[1]INGRESOS PROPIOS'!H17</f>
        <v>22363</v>
      </c>
      <c r="I17" s="13">
        <f>'[1]INGRESOS PROPIOS'!I17</f>
        <v>6692.3590000000004</v>
      </c>
      <c r="J17" s="17"/>
    </row>
    <row r="18" spans="1:10" x14ac:dyDescent="0.25">
      <c r="A18" s="14" t="s">
        <v>19</v>
      </c>
      <c r="B18" s="15">
        <v>1138248</v>
      </c>
      <c r="C18" s="15">
        <v>1230122</v>
      </c>
      <c r="D18" s="15">
        <v>1432994</v>
      </c>
      <c r="E18" s="15">
        <v>1117239</v>
      </c>
      <c r="F18" s="15">
        <f>'[1]INGRESOS PROPIOS'!F18</f>
        <v>1003147.3774999999</v>
      </c>
      <c r="G18" s="15">
        <f>'[1]INGRESOS PROPIOS'!G18</f>
        <v>1017527</v>
      </c>
      <c r="H18" s="15">
        <f>'[1]INGRESOS PROPIOS'!H18</f>
        <v>1213594</v>
      </c>
      <c r="I18" s="15">
        <f>'[1]INGRESOS PROPIOS'!I18</f>
        <v>1181323.5179999999</v>
      </c>
      <c r="J18" s="17"/>
    </row>
    <row r="19" spans="1:10" x14ac:dyDescent="0.25">
      <c r="A19" s="14" t="s">
        <v>20</v>
      </c>
      <c r="B19" s="15">
        <v>6994</v>
      </c>
      <c r="C19" s="15">
        <v>11918</v>
      </c>
      <c r="D19" s="15">
        <v>21749</v>
      </c>
      <c r="E19" s="15">
        <v>18771</v>
      </c>
      <c r="F19" s="15">
        <f>'[1]INGRESOS PROPIOS'!F19</f>
        <v>10133.57271</v>
      </c>
      <c r="G19" s="15">
        <f>'[1]INGRESOS PROPIOS'!G19</f>
        <v>7973</v>
      </c>
      <c r="H19" s="15">
        <f>'[1]INGRESOS PROPIOS'!H19</f>
        <v>17871</v>
      </c>
      <c r="I19" s="15">
        <f>'[1]INGRESOS PROPIOS'!I19</f>
        <v>16367.5142</v>
      </c>
      <c r="J19" s="17"/>
    </row>
    <row r="20" spans="1:10" x14ac:dyDescent="0.25">
      <c r="A20" s="33" t="s">
        <v>21</v>
      </c>
      <c r="B20" s="19">
        <v>0</v>
      </c>
      <c r="C20" s="19">
        <v>347102</v>
      </c>
      <c r="D20" s="19">
        <v>401883</v>
      </c>
      <c r="E20" s="19">
        <v>339284</v>
      </c>
      <c r="F20" s="19">
        <f>'[1]INGRESOS PROPIOS'!F20</f>
        <v>322401.35700000002</v>
      </c>
      <c r="G20" s="19">
        <f>'[1]INGRESOS PROPIOS'!G20</f>
        <v>331515</v>
      </c>
      <c r="H20" s="19">
        <f>'[1]INGRESOS PROPIOS'!H20</f>
        <v>378731</v>
      </c>
      <c r="I20" s="19">
        <f>'[1]INGRESOS PROPIOS'!I20</f>
        <v>381562.07400000002</v>
      </c>
      <c r="J20" s="17"/>
    </row>
    <row r="21" spans="1:10" x14ac:dyDescent="0.25">
      <c r="A21" s="31" t="s">
        <v>9</v>
      </c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DB2C8-605D-485D-9121-5D44B5CFD36C}">
  <sheetPr>
    <tabColor theme="8"/>
    <pageSetUpPr fitToPage="1"/>
  </sheetPr>
  <dimension ref="A1:I9"/>
  <sheetViews>
    <sheetView view="pageBreakPreview" zoomScale="60" zoomScaleNormal="100" workbookViewId="0">
      <selection activeCell="I8" sqref="I8"/>
    </sheetView>
  </sheetViews>
  <sheetFormatPr baseColWidth="10" defaultRowHeight="15" x14ac:dyDescent="0.25"/>
  <cols>
    <col min="1" max="1" width="47.7109375" style="2" customWidth="1"/>
    <col min="2" max="8" width="15.7109375" style="2" customWidth="1"/>
    <col min="9" max="9" width="14" style="2" bestFit="1" customWidth="1"/>
    <col min="10" max="16384" width="11.425781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</row>
    <row r="2" spans="1:9" ht="15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4" t="s">
        <v>27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</row>
    <row r="6" spans="1:9" ht="35.25" customHeight="1" thickBot="1" x14ac:dyDescent="0.3">
      <c r="A6" s="5" t="s">
        <v>3</v>
      </c>
      <c r="B6" s="6">
        <v>2013</v>
      </c>
      <c r="C6" s="6">
        <v>2014</v>
      </c>
      <c r="D6" s="6">
        <v>2015</v>
      </c>
      <c r="E6" s="6">
        <v>2016</v>
      </c>
      <c r="F6" s="6">
        <f>'[1]INGRESOS TOTALES'!F6</f>
        <v>2017</v>
      </c>
      <c r="G6" s="7">
        <f>'[1]INGRESOS TOTALES'!G6</f>
        <v>2018</v>
      </c>
      <c r="H6" s="7">
        <f>'[1]INGRESOS TOTALES'!H6</f>
        <v>2019</v>
      </c>
      <c r="I6" s="8">
        <f>'[1]INGRESOS TOTALES'!I6</f>
        <v>2020</v>
      </c>
    </row>
    <row r="7" spans="1:9" ht="9.9499999999999993" customHeight="1" x14ac:dyDescent="0.25">
      <c r="A7" s="23"/>
      <c r="B7" s="1"/>
      <c r="C7" s="1"/>
      <c r="D7" s="1"/>
      <c r="E7" s="1"/>
      <c r="F7" s="1"/>
      <c r="G7" s="1"/>
      <c r="H7" s="1"/>
      <c r="I7" s="1"/>
    </row>
    <row r="8" spans="1:9" ht="20.100000000000001" customHeight="1" x14ac:dyDescent="0.25">
      <c r="A8" s="18" t="s">
        <v>19</v>
      </c>
      <c r="B8" s="19">
        <v>1138248</v>
      </c>
      <c r="C8" s="19">
        <v>1230122</v>
      </c>
      <c r="D8" s="19">
        <v>1432994</v>
      </c>
      <c r="E8" s="19">
        <v>1117239</v>
      </c>
      <c r="F8" s="19">
        <f>'[1]IMPUESTOS TOTALES'!F18</f>
        <v>1003147.3774999999</v>
      </c>
      <c r="G8" s="19">
        <f>'[1]IMPUESTOS TOTALES'!G18</f>
        <v>1017527</v>
      </c>
      <c r="H8" s="19">
        <f>'[1]IMPUESTOS TOTALES'!H18</f>
        <v>1213594</v>
      </c>
      <c r="I8" s="19">
        <f>'[1]IMPUESTOS TOTALES'!I18</f>
        <v>1181323.5179999999</v>
      </c>
    </row>
    <row r="9" spans="1:9" x14ac:dyDescent="0.25">
      <c r="A9" s="20" t="s">
        <v>9</v>
      </c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54FCB-63E4-4DF1-8738-7BD3FA757571}">
  <sheetPr>
    <tabColor theme="8"/>
    <pageSetUpPr fitToPage="1"/>
  </sheetPr>
  <dimension ref="A1:I9"/>
  <sheetViews>
    <sheetView view="pageBreakPreview" zoomScale="60" zoomScaleNormal="100" workbookViewId="0">
      <selection activeCell="I8" sqref="I8"/>
    </sheetView>
  </sheetViews>
  <sheetFormatPr baseColWidth="10" defaultRowHeight="15" x14ac:dyDescent="0.25"/>
  <cols>
    <col min="1" max="1" width="47.7109375" style="2" customWidth="1"/>
    <col min="2" max="8" width="15.7109375" style="2" customWidth="1"/>
    <col min="9" max="9" width="13.7109375" style="2" bestFit="1" customWidth="1"/>
    <col min="10" max="16384" width="11.42578125" style="2"/>
  </cols>
  <sheetData>
    <row r="1" spans="1:9" x14ac:dyDescent="0.25">
      <c r="A1" s="1"/>
      <c r="B1" s="1"/>
      <c r="C1" s="1"/>
      <c r="D1" s="1"/>
      <c r="E1" s="1"/>
    </row>
    <row r="2" spans="1:9" ht="15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4" t="s">
        <v>28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5.75" thickBot="1" x14ac:dyDescent="0.3">
      <c r="A5" s="1"/>
      <c r="B5" s="1"/>
      <c r="C5" s="1"/>
      <c r="D5" s="1"/>
      <c r="E5" s="1"/>
    </row>
    <row r="6" spans="1:9" ht="35.25" customHeight="1" thickBot="1" x14ac:dyDescent="0.3">
      <c r="A6" s="5" t="s">
        <v>3</v>
      </c>
      <c r="B6" s="6">
        <v>2013</v>
      </c>
      <c r="C6" s="6">
        <v>2014</v>
      </c>
      <c r="D6" s="6">
        <v>2015</v>
      </c>
      <c r="E6" s="6">
        <v>2016</v>
      </c>
      <c r="F6" s="6">
        <f>'[1]INGRESOS TOTALES'!F6</f>
        <v>2017</v>
      </c>
      <c r="G6" s="7">
        <f>'[1]INGRESOS TOTALES'!G6</f>
        <v>2018</v>
      </c>
      <c r="H6" s="7">
        <f>'[1]INGRESOS TOTALES'!H6</f>
        <v>2019</v>
      </c>
      <c r="I6" s="8">
        <f>'[1]INGRESOS TOTALES'!I6</f>
        <v>2020</v>
      </c>
    </row>
    <row r="7" spans="1:9" ht="9.9499999999999993" customHeight="1" x14ac:dyDescent="0.25">
      <c r="A7" s="23"/>
      <c r="B7" s="1"/>
      <c r="C7" s="1"/>
      <c r="D7" s="1"/>
      <c r="E7" s="1"/>
      <c r="F7" s="1"/>
      <c r="G7" s="1"/>
      <c r="H7" s="1"/>
      <c r="I7" s="1"/>
    </row>
    <row r="8" spans="1:9" ht="20.100000000000001" customHeight="1" x14ac:dyDescent="0.25">
      <c r="A8" s="16" t="s">
        <v>23</v>
      </c>
      <c r="B8" s="17">
        <v>653204</v>
      </c>
      <c r="C8" s="17">
        <v>892036</v>
      </c>
      <c r="D8" s="17">
        <v>336583</v>
      </c>
      <c r="E8" s="17">
        <v>364522</v>
      </c>
      <c r="F8" s="17">
        <f>'[1]INGRESOS PROPIOS'!F22</f>
        <v>522406.82561</v>
      </c>
      <c r="G8" s="17">
        <f>'[1]INGRESOS PROPIOS'!G22</f>
        <v>439842</v>
      </c>
      <c r="H8" s="17">
        <f>'[1]INGRESOS PROPIOS'!H22</f>
        <v>439500</v>
      </c>
      <c r="I8" s="19">
        <f>'[1]INGRESOS PROPIOS'!I22</f>
        <v>445215.45047000004</v>
      </c>
    </row>
    <row r="9" spans="1:9" x14ac:dyDescent="0.25">
      <c r="A9" s="30" t="s">
        <v>9</v>
      </c>
      <c r="B9" s="30"/>
      <c r="C9" s="30"/>
      <c r="D9" s="30"/>
      <c r="E9" s="30"/>
      <c r="F9" s="30"/>
      <c r="G9" s="30"/>
      <c r="H9" s="30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49BE4-2695-4920-A28B-C50D6F0EF58C}">
  <sheetPr>
    <tabColor theme="8"/>
    <pageSetUpPr fitToPage="1"/>
  </sheetPr>
  <dimension ref="A1:I9"/>
  <sheetViews>
    <sheetView view="pageBreakPreview" zoomScale="60" zoomScaleNormal="100" workbookViewId="0">
      <selection activeCell="I8" sqref="I8"/>
    </sheetView>
  </sheetViews>
  <sheetFormatPr baseColWidth="10" defaultRowHeight="15" x14ac:dyDescent="0.25"/>
  <cols>
    <col min="1" max="1" width="47.7109375" style="35" customWidth="1"/>
    <col min="2" max="8" width="15.7109375" style="35" customWidth="1"/>
    <col min="9" max="16384" width="11.42578125" style="35"/>
  </cols>
  <sheetData>
    <row r="1" spans="1:9" x14ac:dyDescent="0.25">
      <c r="A1" s="34"/>
      <c r="B1" s="34"/>
      <c r="C1" s="34"/>
      <c r="D1" s="34"/>
      <c r="E1" s="34"/>
    </row>
    <row r="2" spans="1:9" ht="15.75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7" t="s">
        <v>29</v>
      </c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37" t="s">
        <v>2</v>
      </c>
      <c r="B4" s="37"/>
      <c r="C4" s="37"/>
      <c r="D4" s="37"/>
      <c r="E4" s="37"/>
      <c r="F4" s="37"/>
      <c r="G4" s="37"/>
      <c r="H4" s="37"/>
      <c r="I4" s="37"/>
    </row>
    <row r="5" spans="1:9" ht="15.75" thickBot="1" x14ac:dyDescent="0.3">
      <c r="A5" s="34"/>
      <c r="B5" s="34"/>
      <c r="C5" s="34"/>
      <c r="D5" s="34"/>
      <c r="E5" s="34"/>
    </row>
    <row r="6" spans="1:9" ht="35.25" customHeight="1" thickBot="1" x14ac:dyDescent="0.3">
      <c r="A6" s="5" t="s">
        <v>3</v>
      </c>
      <c r="B6" s="6">
        <v>2013</v>
      </c>
      <c r="C6" s="6">
        <v>2014</v>
      </c>
      <c r="D6" s="6">
        <v>2015</v>
      </c>
      <c r="E6" s="6">
        <v>2016</v>
      </c>
      <c r="F6" s="6">
        <f>'[1]INGRESOS TOTALES'!F6</f>
        <v>2017</v>
      </c>
      <c r="G6" s="7">
        <f>'[1]INGRESOS TOTALES'!G6</f>
        <v>2018</v>
      </c>
      <c r="H6" s="7">
        <f>'[1]INGRESOS TOTALES'!H6</f>
        <v>2019</v>
      </c>
      <c r="I6" s="8">
        <f>'[1]INGRESOS TOTALES'!I6</f>
        <v>2020</v>
      </c>
    </row>
    <row r="7" spans="1:9" ht="9.9499999999999993" customHeight="1" x14ac:dyDescent="0.25">
      <c r="A7" s="38"/>
      <c r="B7" s="34"/>
      <c r="C7" s="34"/>
      <c r="D7" s="34"/>
      <c r="E7" s="34"/>
      <c r="F7" s="34"/>
      <c r="G7" s="34"/>
      <c r="H7" s="34"/>
      <c r="I7" s="34"/>
    </row>
    <row r="8" spans="1:9" ht="20.100000000000001" customHeight="1" x14ac:dyDescent="0.25">
      <c r="A8" s="39" t="s">
        <v>24</v>
      </c>
      <c r="B8" s="40">
        <v>50458</v>
      </c>
      <c r="C8" s="40">
        <v>63052</v>
      </c>
      <c r="D8" s="40">
        <v>51874</v>
      </c>
      <c r="E8" s="40">
        <v>65639</v>
      </c>
      <c r="F8" s="40">
        <f>'[1]INGRESOS PROPIOS'!F23</f>
        <v>106718.99659000001</v>
      </c>
      <c r="G8" s="40">
        <f>'[1]INGRESOS PROPIOS'!G23</f>
        <v>118189</v>
      </c>
      <c r="H8" s="40">
        <f>'[1]INGRESOS PROPIOS'!H23</f>
        <v>183562</v>
      </c>
      <c r="I8" s="41">
        <f>'[1]INGRESOS PROPIOS'!I23</f>
        <v>139606.08819000001</v>
      </c>
    </row>
    <row r="9" spans="1:9" x14ac:dyDescent="0.25">
      <c r="A9" s="42" t="s">
        <v>9</v>
      </c>
      <c r="B9" s="42"/>
      <c r="C9" s="42"/>
      <c r="D9" s="42"/>
      <c r="E9" s="42"/>
      <c r="F9" s="42"/>
      <c r="G9" s="42"/>
      <c r="H9" s="42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&amp;LPGC/cogb&amp;C&amp;16C.P. Lizbeth M. Alavez Góngora
Directora de Contabilidad Gubernamental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62171-A1F3-4927-A76E-93540AEBAFB9}">
  <sheetPr>
    <tabColor theme="8"/>
    <pageSetUpPr fitToPage="1"/>
  </sheetPr>
  <dimension ref="A1:I12"/>
  <sheetViews>
    <sheetView view="pageBreakPreview" zoomScale="80" zoomScaleNormal="100" zoomScaleSheetLayoutView="80" workbookViewId="0">
      <selection activeCell="I11" sqref="I11"/>
    </sheetView>
  </sheetViews>
  <sheetFormatPr baseColWidth="10" defaultRowHeight="15" x14ac:dyDescent="0.25"/>
  <cols>
    <col min="1" max="1" width="47.7109375" style="2" customWidth="1"/>
    <col min="2" max="8" width="15.7109375" style="2" customWidth="1"/>
    <col min="9" max="9" width="16.42578125" style="2" customWidth="1"/>
    <col min="10" max="16384" width="11.42578125" style="2"/>
  </cols>
  <sheetData>
    <row r="1" spans="1:9" x14ac:dyDescent="0.25">
      <c r="A1" s="1"/>
      <c r="B1" s="1"/>
      <c r="C1" s="1"/>
      <c r="D1" s="1"/>
      <c r="E1" s="1"/>
    </row>
    <row r="2" spans="1:9" ht="15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4" t="s">
        <v>30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5.75" thickBot="1" x14ac:dyDescent="0.3">
      <c r="A5" s="1"/>
      <c r="B5" s="1"/>
      <c r="C5" s="1"/>
      <c r="D5" s="1"/>
      <c r="E5" s="1"/>
    </row>
    <row r="6" spans="1:9" ht="35.25" customHeight="1" thickBot="1" x14ac:dyDescent="0.3">
      <c r="A6" s="43" t="s">
        <v>3</v>
      </c>
      <c r="B6" s="44">
        <v>2013</v>
      </c>
      <c r="C6" s="44">
        <v>2014</v>
      </c>
      <c r="D6" s="44">
        <v>2015</v>
      </c>
      <c r="E6" s="44">
        <v>2016</v>
      </c>
      <c r="F6" s="44">
        <f>'[1]INGRESOS TOTALES'!F6</f>
        <v>2017</v>
      </c>
      <c r="G6" s="45">
        <f>'[1]INGRESOS TOTALES'!G6</f>
        <v>2018</v>
      </c>
      <c r="H6" s="45">
        <f>'[1]INGRESOS TOTALES'!H6</f>
        <v>2019</v>
      </c>
      <c r="I6" s="46">
        <f>'[1]INGRESOS TOTALES'!I6</f>
        <v>2020</v>
      </c>
    </row>
    <row r="7" spans="1:9" ht="9.9499999999999993" customHeight="1" x14ac:dyDescent="0.25">
      <c r="A7" s="23"/>
      <c r="B7" s="1"/>
      <c r="C7" s="1"/>
      <c r="D7" s="1"/>
      <c r="E7" s="1"/>
      <c r="F7" s="1"/>
      <c r="G7" s="1"/>
      <c r="H7" s="1"/>
      <c r="I7" s="1"/>
    </row>
    <row r="8" spans="1:9" ht="20.100000000000001" customHeight="1" x14ac:dyDescent="0.25">
      <c r="A8" s="47" t="s">
        <v>25</v>
      </c>
      <c r="B8" s="17">
        <v>325506</v>
      </c>
      <c r="C8" s="17">
        <v>353236</v>
      </c>
      <c r="D8" s="17">
        <v>591352</v>
      </c>
      <c r="E8" s="17">
        <v>1054865</v>
      </c>
      <c r="F8" s="17">
        <f>'[1]INGRESOS PROPIOS'!F24</f>
        <v>362146.47154</v>
      </c>
      <c r="G8" s="17">
        <f>G9+G10+G11</f>
        <v>159666</v>
      </c>
      <c r="H8" s="17">
        <f>H9+H10+H11</f>
        <v>113816</v>
      </c>
      <c r="I8" s="17">
        <f>I9+I10+I11</f>
        <v>78503.047140000024</v>
      </c>
    </row>
    <row r="9" spans="1:9" ht="20.100000000000001" customHeight="1" x14ac:dyDescent="0.25">
      <c r="A9" s="48" t="s">
        <v>25</v>
      </c>
      <c r="B9" s="17"/>
      <c r="C9" s="17"/>
      <c r="D9" s="17"/>
      <c r="E9" s="17"/>
      <c r="F9" s="17"/>
      <c r="G9" s="17">
        <v>159605</v>
      </c>
      <c r="H9" s="17">
        <v>113028</v>
      </c>
      <c r="I9" s="17">
        <v>77403.013580000013</v>
      </c>
    </row>
    <row r="10" spans="1:9" ht="20.100000000000001" customHeight="1" x14ac:dyDescent="0.25">
      <c r="A10" s="48" t="s">
        <v>31</v>
      </c>
      <c r="B10" s="17"/>
      <c r="C10" s="17"/>
      <c r="D10" s="17"/>
      <c r="E10" s="17"/>
      <c r="F10" s="17"/>
      <c r="G10" s="17">
        <v>0</v>
      </c>
      <c r="H10" s="17">
        <v>738</v>
      </c>
      <c r="I10" s="17">
        <v>1072.115</v>
      </c>
    </row>
    <row r="11" spans="1:9" ht="20.100000000000001" customHeight="1" x14ac:dyDescent="0.25">
      <c r="A11" s="48" t="s">
        <v>32</v>
      </c>
      <c r="B11" s="17"/>
      <c r="C11" s="17"/>
      <c r="D11" s="17"/>
      <c r="E11" s="17"/>
      <c r="F11" s="17"/>
      <c r="G11" s="17">
        <v>61</v>
      </c>
      <c r="H11" s="17">
        <v>50</v>
      </c>
      <c r="I11" s="19">
        <v>27.918560000000003</v>
      </c>
    </row>
    <row r="12" spans="1:9" x14ac:dyDescent="0.25">
      <c r="A12" s="30" t="s">
        <v>9</v>
      </c>
      <c r="B12" s="30"/>
      <c r="C12" s="30"/>
      <c r="D12" s="30"/>
      <c r="E12" s="30"/>
      <c r="F12" s="30"/>
      <c r="G12" s="30"/>
      <c r="H12" s="30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53E33-8015-4679-8FF6-F8660E983E73}">
  <sheetPr>
    <tabColor rgb="FF002060"/>
    <pageSetUpPr fitToPage="1"/>
  </sheetPr>
  <dimension ref="A1:I15"/>
  <sheetViews>
    <sheetView view="pageBreakPreview" zoomScale="75" zoomScaleNormal="100" zoomScaleSheetLayoutView="75" workbookViewId="0">
      <selection activeCell="I11" sqref="I11"/>
    </sheetView>
  </sheetViews>
  <sheetFormatPr baseColWidth="10" defaultRowHeight="15" x14ac:dyDescent="0.25"/>
  <cols>
    <col min="1" max="1" width="47.7109375" style="2" customWidth="1"/>
    <col min="2" max="8" width="15.7109375" style="2" customWidth="1"/>
    <col min="9" max="9" width="17.42578125" style="2" customWidth="1"/>
    <col min="10" max="16384" width="11.425781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</row>
    <row r="2" spans="1:9" ht="15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4" t="s">
        <v>33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</row>
    <row r="6" spans="1:9" ht="35.25" customHeight="1" thickBot="1" x14ac:dyDescent="0.3">
      <c r="A6" s="43" t="s">
        <v>3</v>
      </c>
      <c r="B6" s="44">
        <v>2013</v>
      </c>
      <c r="C6" s="44">
        <v>2014</v>
      </c>
      <c r="D6" s="44">
        <v>2015</v>
      </c>
      <c r="E6" s="44">
        <v>2016</v>
      </c>
      <c r="F6" s="44">
        <f>'[1]INGRESOS TOTALES'!F6</f>
        <v>2017</v>
      </c>
      <c r="G6" s="45">
        <f>'[1]INGRESOS TOTALES'!G6</f>
        <v>2018</v>
      </c>
      <c r="H6" s="45">
        <f>'[1]INGRESOS TOTALES'!H6</f>
        <v>2019</v>
      </c>
      <c r="I6" s="46">
        <f>'[1]INGRESOS TOTALES'!I6</f>
        <v>2020</v>
      </c>
    </row>
    <row r="7" spans="1:9" ht="9.9499999999999993" customHeight="1" x14ac:dyDescent="0.25">
      <c r="A7" s="23"/>
      <c r="B7" s="1"/>
      <c r="C7" s="1"/>
      <c r="D7" s="1"/>
      <c r="E7" s="1"/>
    </row>
    <row r="8" spans="1:9" x14ac:dyDescent="0.25">
      <c r="A8" s="49" t="s">
        <v>4</v>
      </c>
      <c r="B8" s="50">
        <f t="shared" ref="B8:F8" si="0">B9+B10+B11</f>
        <v>16459577</v>
      </c>
      <c r="C8" s="50">
        <f t="shared" si="0"/>
        <v>16998504</v>
      </c>
      <c r="D8" s="50">
        <f t="shared" si="0"/>
        <v>18388696</v>
      </c>
      <c r="E8" s="50">
        <f t="shared" si="0"/>
        <v>18311147</v>
      </c>
      <c r="F8" s="50">
        <f t="shared" si="0"/>
        <v>19390942</v>
      </c>
      <c r="G8" s="50">
        <f>G9+G10+G11+G12</f>
        <v>22179995</v>
      </c>
      <c r="H8" s="50">
        <f>H9+H10+H11+H12+H13</f>
        <v>21808692</v>
      </c>
      <c r="I8" s="50">
        <f>I9+I10+I11+I12+I13</f>
        <v>21247749.66719</v>
      </c>
    </row>
    <row r="9" spans="1:9" x14ac:dyDescent="0.25">
      <c r="A9" s="12" t="s">
        <v>34</v>
      </c>
      <c r="B9" s="13">
        <v>6572877</v>
      </c>
      <c r="C9" s="13">
        <v>6496101</v>
      </c>
      <c r="D9" s="13">
        <v>7703658</v>
      </c>
      <c r="E9" s="13">
        <v>6941433</v>
      </c>
      <c r="F9" s="13">
        <f>'[1]RAMO 28'!F8</f>
        <v>6779293</v>
      </c>
      <c r="G9" s="13">
        <f>'[1]RAMO 28'!G8</f>
        <v>8641963</v>
      </c>
      <c r="H9" s="13">
        <f>'[1]RAMO 28'!H8</f>
        <v>9731089</v>
      </c>
      <c r="I9" s="13">
        <f>'[1]RAMO 28'!I8</f>
        <v>8977598.9899999984</v>
      </c>
    </row>
    <row r="10" spans="1:9" x14ac:dyDescent="0.25">
      <c r="A10" s="51" t="s">
        <v>35</v>
      </c>
      <c r="B10" s="52">
        <v>6112209</v>
      </c>
      <c r="C10" s="52">
        <v>6459623</v>
      </c>
      <c r="D10" s="52">
        <v>7034059</v>
      </c>
      <c r="E10" s="52">
        <v>7324461</v>
      </c>
      <c r="F10" s="52">
        <f>'[1]RAMO 33'!F8</f>
        <v>7754235</v>
      </c>
      <c r="G10" s="52">
        <f>'[1]RAMO 33'!G8</f>
        <v>8046079</v>
      </c>
      <c r="H10" s="52">
        <f>'[1]RAMO 33'!H8</f>
        <v>8547439</v>
      </c>
      <c r="I10" s="52">
        <f>'[1]RAMO 33'!I8</f>
        <v>8910170.4412200004</v>
      </c>
    </row>
    <row r="11" spans="1:9" x14ac:dyDescent="0.25">
      <c r="A11" s="16" t="s">
        <v>36</v>
      </c>
      <c r="B11" s="17">
        <v>3774491</v>
      </c>
      <c r="C11" s="17">
        <v>4042780</v>
      </c>
      <c r="D11" s="17">
        <v>3650979</v>
      </c>
      <c r="E11" s="17">
        <v>4045253</v>
      </c>
      <c r="F11" s="17">
        <v>4857414</v>
      </c>
      <c r="G11" s="17">
        <v>5269494</v>
      </c>
      <c r="H11" s="17">
        <v>2883797</v>
      </c>
      <c r="I11" s="17">
        <v>2802760.2972200001</v>
      </c>
    </row>
    <row r="12" spans="1:9" ht="15.75" x14ac:dyDescent="0.25">
      <c r="A12" s="16" t="s">
        <v>37</v>
      </c>
      <c r="B12" s="17"/>
      <c r="C12" s="17"/>
      <c r="D12" s="17"/>
      <c r="E12" s="17"/>
      <c r="F12" s="17"/>
      <c r="G12" s="17">
        <v>222459</v>
      </c>
      <c r="H12" s="17">
        <v>171283</v>
      </c>
      <c r="I12" s="17">
        <v>135200.08175000001</v>
      </c>
    </row>
    <row r="13" spans="1:9" ht="25.5" x14ac:dyDescent="0.25">
      <c r="A13" s="33" t="s">
        <v>38</v>
      </c>
      <c r="B13" s="19"/>
      <c r="C13" s="19"/>
      <c r="D13" s="19"/>
      <c r="E13" s="19"/>
      <c r="F13" s="19"/>
      <c r="G13" s="19"/>
      <c r="H13" s="19">
        <v>475084</v>
      </c>
      <c r="I13" s="19">
        <v>422019.85700000002</v>
      </c>
    </row>
    <row r="14" spans="1:9" x14ac:dyDescent="0.25">
      <c r="A14" s="31" t="s">
        <v>9</v>
      </c>
    </row>
    <row r="15" spans="1:9" ht="15.75" x14ac:dyDescent="0.25">
      <c r="A15" s="31" t="s">
        <v>39</v>
      </c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&amp;LPGC/cogb&amp;C&amp;16C.P. Lizbeth M. Alavez Góngora
Directora de Contabilidad Gubernamental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4C9AF-4159-4054-8CD3-0D96CD821F28}">
  <sheetPr>
    <tabColor rgb="FF0070C0"/>
    <pageSetUpPr fitToPage="1"/>
  </sheetPr>
  <dimension ref="A1:I23"/>
  <sheetViews>
    <sheetView view="pageBreakPreview" zoomScale="115" zoomScaleNormal="100" zoomScaleSheetLayoutView="115" workbookViewId="0">
      <pane xSplit="1" topLeftCell="B1" activePane="topRight" state="frozen"/>
      <selection activeCell="A4" sqref="A4"/>
      <selection pane="topRight" activeCell="I20" sqref="I20"/>
    </sheetView>
  </sheetViews>
  <sheetFormatPr baseColWidth="10" defaultRowHeight="15" x14ac:dyDescent="0.25"/>
  <cols>
    <col min="1" max="1" width="47.7109375" style="2" customWidth="1"/>
    <col min="2" max="8" width="15.7109375" style="2" customWidth="1"/>
    <col min="9" max="9" width="14.28515625" style="2" customWidth="1"/>
    <col min="10" max="16384" width="11.425781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</row>
    <row r="2" spans="1:9" ht="15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4" t="s">
        <v>40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</row>
    <row r="6" spans="1:9" ht="35.25" customHeight="1" thickBot="1" x14ac:dyDescent="0.3">
      <c r="A6" s="43" t="s">
        <v>3</v>
      </c>
      <c r="B6" s="44">
        <v>2013</v>
      </c>
      <c r="C6" s="44">
        <v>2014</v>
      </c>
      <c r="D6" s="44">
        <v>2015</v>
      </c>
      <c r="E6" s="44">
        <v>2016</v>
      </c>
      <c r="F6" s="44">
        <f>'[1]INGRESOS TOTALES'!F6</f>
        <v>2017</v>
      </c>
      <c r="G6" s="45">
        <f>'[1]INGRESOS TOTALES'!G6</f>
        <v>2018</v>
      </c>
      <c r="H6" s="45">
        <f>'[1]INGRESOS TOTALES'!H6</f>
        <v>2019</v>
      </c>
      <c r="I6" s="46">
        <f>'[1]INGRESOS TOTALES'!I6</f>
        <v>2020</v>
      </c>
    </row>
    <row r="7" spans="1:9" ht="9.9499999999999993" customHeight="1" x14ac:dyDescent="0.25">
      <c r="A7" s="23"/>
      <c r="B7" s="1"/>
      <c r="C7" s="1"/>
      <c r="D7" s="1"/>
      <c r="E7" s="1"/>
      <c r="F7" s="1"/>
      <c r="G7" s="1"/>
      <c r="H7" s="1"/>
      <c r="I7" s="1"/>
    </row>
    <row r="8" spans="1:9" x14ac:dyDescent="0.25">
      <c r="A8" s="9" t="s">
        <v>4</v>
      </c>
      <c r="B8" s="10">
        <f t="shared" ref="B8:G8" si="0">SUM(B10:B19)</f>
        <v>6572877</v>
      </c>
      <c r="C8" s="10">
        <f t="shared" si="0"/>
        <v>6496101</v>
      </c>
      <c r="D8" s="10">
        <f t="shared" si="0"/>
        <v>7703658</v>
      </c>
      <c r="E8" s="10">
        <f t="shared" si="0"/>
        <v>6941433</v>
      </c>
      <c r="F8" s="10">
        <f t="shared" si="0"/>
        <v>6779293</v>
      </c>
      <c r="G8" s="10">
        <f t="shared" si="0"/>
        <v>8641963</v>
      </c>
      <c r="H8" s="10">
        <f>SUM(H10:H20)</f>
        <v>9731089</v>
      </c>
      <c r="I8" s="10">
        <f>SUM(I10:I20)</f>
        <v>8977598.9899999984</v>
      </c>
    </row>
    <row r="9" spans="1:9" x14ac:dyDescent="0.25">
      <c r="A9" s="23"/>
      <c r="B9" s="24"/>
      <c r="C9" s="24"/>
      <c r="D9" s="24"/>
      <c r="E9" s="24"/>
      <c r="F9" s="24"/>
      <c r="G9" s="24"/>
      <c r="H9" s="24"/>
      <c r="I9" s="24"/>
    </row>
    <row r="10" spans="1:9" x14ac:dyDescent="0.25">
      <c r="A10" s="53" t="s">
        <v>41</v>
      </c>
      <c r="B10" s="13">
        <v>4022991</v>
      </c>
      <c r="C10" s="13">
        <v>3909391</v>
      </c>
      <c r="D10" s="13">
        <v>4017710</v>
      </c>
      <c r="E10" s="13">
        <v>4357269</v>
      </c>
      <c r="F10" s="13">
        <v>3927888</v>
      </c>
      <c r="G10" s="13">
        <v>5291230</v>
      </c>
      <c r="H10" s="13">
        <v>5598433</v>
      </c>
      <c r="I10" s="13">
        <v>5144616.585</v>
      </c>
    </row>
    <row r="11" spans="1:9" x14ac:dyDescent="0.25">
      <c r="A11" s="54" t="s">
        <v>42</v>
      </c>
      <c r="B11" s="15">
        <v>1900899</v>
      </c>
      <c r="C11" s="15">
        <v>1829402</v>
      </c>
      <c r="D11" s="15">
        <v>2872616</v>
      </c>
      <c r="E11" s="15">
        <v>1792148</v>
      </c>
      <c r="F11" s="15">
        <v>1511574</v>
      </c>
      <c r="G11" s="15">
        <v>1844156</v>
      </c>
      <c r="H11" s="15">
        <v>2302659</v>
      </c>
      <c r="I11" s="15">
        <v>1903027.3729999999</v>
      </c>
    </row>
    <row r="12" spans="1:9" x14ac:dyDescent="0.25">
      <c r="A12" s="54" t="s">
        <v>43</v>
      </c>
      <c r="B12" s="15">
        <v>124798</v>
      </c>
      <c r="C12" s="15">
        <v>186814</v>
      </c>
      <c r="D12" s="15">
        <v>234570</v>
      </c>
      <c r="E12" s="15">
        <v>192993</v>
      </c>
      <c r="F12" s="15">
        <v>182611</v>
      </c>
      <c r="G12" s="15">
        <v>193496</v>
      </c>
      <c r="H12" s="15">
        <v>219153</v>
      </c>
      <c r="I12" s="15">
        <v>148878.546</v>
      </c>
    </row>
    <row r="13" spans="1:9" x14ac:dyDescent="0.25">
      <c r="A13" s="54" t="s">
        <v>44</v>
      </c>
      <c r="B13" s="15">
        <v>176184</v>
      </c>
      <c r="C13" s="15">
        <v>198810</v>
      </c>
      <c r="D13" s="15">
        <v>195406</v>
      </c>
      <c r="E13" s="15">
        <v>200440</v>
      </c>
      <c r="F13" s="15">
        <v>211972</v>
      </c>
      <c r="G13" s="15">
        <v>226047</v>
      </c>
      <c r="H13" s="15">
        <v>233888</v>
      </c>
      <c r="I13" s="15">
        <v>228678.08600000001</v>
      </c>
    </row>
    <row r="14" spans="1:9" x14ac:dyDescent="0.25">
      <c r="A14" s="54" t="s">
        <v>45</v>
      </c>
      <c r="B14" s="15">
        <v>238252</v>
      </c>
      <c r="C14" s="15">
        <v>252998</v>
      </c>
      <c r="D14" s="15">
        <v>262997</v>
      </c>
      <c r="E14" s="15">
        <v>278981</v>
      </c>
      <c r="F14" s="15">
        <v>317461</v>
      </c>
      <c r="G14" s="15">
        <v>339727</v>
      </c>
      <c r="H14" s="15">
        <v>342694</v>
      </c>
      <c r="I14" s="15">
        <v>334023.83600000001</v>
      </c>
    </row>
    <row r="15" spans="1:9" x14ac:dyDescent="0.25">
      <c r="A15" s="53" t="s">
        <v>46</v>
      </c>
      <c r="B15" s="13">
        <v>58899</v>
      </c>
      <c r="C15" s="13">
        <v>67964</v>
      </c>
      <c r="D15" s="13">
        <v>70842</v>
      </c>
      <c r="E15" s="13">
        <v>70644</v>
      </c>
      <c r="F15" s="13">
        <v>80279</v>
      </c>
      <c r="G15" s="13">
        <v>55984</v>
      </c>
      <c r="H15" s="13">
        <v>76988</v>
      </c>
      <c r="I15" s="13">
        <v>49845.277999999998</v>
      </c>
    </row>
    <row r="16" spans="1:9" x14ac:dyDescent="0.25">
      <c r="A16" s="54" t="s">
        <v>47</v>
      </c>
      <c r="B16" s="15">
        <v>947</v>
      </c>
      <c r="C16" s="15">
        <v>200</v>
      </c>
      <c r="D16" s="15">
        <v>14</v>
      </c>
      <c r="E16" s="15">
        <v>1</v>
      </c>
      <c r="F16" s="15">
        <v>0</v>
      </c>
      <c r="G16" s="15">
        <v>0</v>
      </c>
      <c r="H16" s="15">
        <v>0</v>
      </c>
      <c r="I16" s="15">
        <v>0</v>
      </c>
    </row>
    <row r="17" spans="1:9" ht="16.5" customHeight="1" x14ac:dyDescent="0.25">
      <c r="A17" s="54" t="s">
        <v>48</v>
      </c>
      <c r="B17" s="15">
        <v>39554</v>
      </c>
      <c r="C17" s="15">
        <v>39746</v>
      </c>
      <c r="D17" s="15">
        <v>38323</v>
      </c>
      <c r="E17" s="15">
        <v>37456</v>
      </c>
      <c r="F17" s="15">
        <v>0</v>
      </c>
      <c r="G17" s="15">
        <v>0</v>
      </c>
      <c r="H17" s="15">
        <v>0</v>
      </c>
      <c r="I17" s="15">
        <v>0</v>
      </c>
    </row>
    <row r="18" spans="1:9" ht="16.5" customHeight="1" x14ac:dyDescent="0.25">
      <c r="A18" s="55" t="s">
        <v>49</v>
      </c>
      <c r="B18" s="52">
        <v>0</v>
      </c>
      <c r="C18" s="52">
        <v>0</v>
      </c>
      <c r="D18" s="52">
        <v>0</v>
      </c>
      <c r="E18" s="52">
        <v>0</v>
      </c>
      <c r="F18" s="52">
        <v>547508</v>
      </c>
      <c r="G18" s="52">
        <v>691323</v>
      </c>
      <c r="H18" s="52">
        <v>699864</v>
      </c>
      <c r="I18" s="52">
        <v>613671.25699999998</v>
      </c>
    </row>
    <row r="19" spans="1:9" ht="25.5" x14ac:dyDescent="0.25">
      <c r="A19" s="56" t="s">
        <v>50</v>
      </c>
      <c r="B19" s="17">
        <v>10353</v>
      </c>
      <c r="C19" s="17">
        <v>10776</v>
      </c>
      <c r="D19" s="17">
        <v>11180</v>
      </c>
      <c r="E19" s="17">
        <v>11501</v>
      </c>
      <c r="F19" s="17">
        <v>0</v>
      </c>
      <c r="G19" s="17">
        <v>0</v>
      </c>
      <c r="H19" s="17">
        <v>0</v>
      </c>
      <c r="I19" s="17">
        <v>0</v>
      </c>
    </row>
    <row r="20" spans="1:9" ht="25.5" x14ac:dyDescent="0.25">
      <c r="A20" s="33" t="s">
        <v>51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257410</v>
      </c>
      <c r="I20" s="19">
        <v>554858.02899999998</v>
      </c>
    </row>
    <row r="21" spans="1:9" ht="12.75" customHeight="1" x14ac:dyDescent="0.25">
      <c r="A21" s="57" t="s">
        <v>52</v>
      </c>
    </row>
    <row r="22" spans="1:9" ht="12.75" customHeight="1" x14ac:dyDescent="0.25">
      <c r="A22" s="57" t="s">
        <v>53</v>
      </c>
    </row>
    <row r="23" spans="1:9" x14ac:dyDescent="0.25">
      <c r="A23" s="31" t="s">
        <v>9</v>
      </c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INGRESOS TOTALES</vt:lpstr>
      <vt:lpstr>INGRESOS PROPIOS</vt:lpstr>
      <vt:lpstr>IMPUESTOS TOTALES</vt:lpstr>
      <vt:lpstr>IMPUESTOS SOBRE NÓMINA</vt:lpstr>
      <vt:lpstr>DERECHOS</vt:lpstr>
      <vt:lpstr>PRODUCTOS</vt:lpstr>
      <vt:lpstr>APROVECHAMIENTOS</vt:lpstr>
      <vt:lpstr>INGRESOS FEDERALES</vt:lpstr>
      <vt:lpstr>RAMO 28</vt:lpstr>
      <vt:lpstr>RAMO 33</vt:lpstr>
      <vt:lpstr>FEIEF</vt:lpstr>
      <vt:lpstr>FONDOS DISTINTOS DE APORTACIONE</vt:lpstr>
      <vt:lpstr>APROVECHAMIENTOS!Área_de_impresión</vt:lpstr>
      <vt:lpstr>DERECHOS!Área_de_impresión</vt:lpstr>
      <vt:lpstr>FEIEF!Área_de_impresión</vt:lpstr>
      <vt:lpstr>'FONDOS DISTINTOS DE APORTACIONE'!Área_de_impresión</vt:lpstr>
      <vt:lpstr>'IMPUESTOS SOBRE NÓMINA'!Área_de_impresión</vt:lpstr>
      <vt:lpstr>'IMPUESTOS TOTALES'!Área_de_impresión</vt:lpstr>
      <vt:lpstr>'INGRESOS FEDERALES'!Área_de_impresión</vt:lpstr>
      <vt:lpstr>PRODUCTOS!Área_de_impresión</vt:lpstr>
      <vt:lpstr>'RAMO 28'!Área_de_impresión</vt:lpstr>
      <vt:lpstr>'RAMO 33'!Área_de_impresión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TRANSPARENCIA FINANZAS</cp:lastModifiedBy>
  <dcterms:created xsi:type="dcterms:W3CDTF">2021-03-29T19:34:03Z</dcterms:created>
  <dcterms:modified xsi:type="dcterms:W3CDTF">2021-03-29T19:38:52Z</dcterms:modified>
</cp:coreProperties>
</file>