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MarioPatron/Desktop/FORMATOS DE EXCEL/FORMATO 5/2018/"/>
    </mc:Choice>
  </mc:AlternateContent>
  <xr:revisionPtr revIDLastSave="0" documentId="8_{A085CE08-3994-D442-AA11-DE811EF74F83}" xr6:coauthVersionLast="36" xr6:coauthVersionMax="36" xr10:uidLastSave="{00000000-0000-0000-0000-000000000000}"/>
  <bookViews>
    <workbookView xWindow="880" yWindow="1720" windowWidth="24640" windowHeight="12980" xr2:uid="{2120B3D8-4C6C-6B4E-BC12-E7AD29125C51}"/>
  </bookViews>
  <sheets>
    <sheet name="f5" sheetId="1" r:id="rId1"/>
  </sheets>
  <externalReferences>
    <externalReference r:id="rId2"/>
  </externalReferences>
  <definedNames>
    <definedName name="_xlnm.Database">#REF!</definedName>
    <definedName name="Secud">#REF!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 i="1" l="1"/>
  <c r="S11" i="1"/>
  <c r="M14" i="1"/>
  <c r="S14" i="1"/>
  <c r="M15" i="1"/>
  <c r="S15" i="1"/>
  <c r="K16" i="1"/>
  <c r="M17" i="1"/>
  <c r="J18" i="1"/>
  <c r="S18" i="1" s="1"/>
  <c r="K18" i="1"/>
  <c r="M19" i="1"/>
  <c r="S19" i="1"/>
  <c r="M20" i="1"/>
  <c r="S20" i="1"/>
  <c r="M21" i="1"/>
  <c r="S21" i="1"/>
  <c r="M22" i="1"/>
  <c r="S22" i="1"/>
  <c r="M23" i="1"/>
  <c r="S23" i="1"/>
  <c r="M24" i="1"/>
  <c r="S24" i="1"/>
  <c r="M25" i="1"/>
  <c r="M26" i="1"/>
  <c r="M27" i="1"/>
  <c r="S27" i="1"/>
  <c r="M28" i="1"/>
  <c r="S28" i="1"/>
  <c r="M29" i="1"/>
  <c r="J30" i="1"/>
  <c r="M30" i="1" s="1"/>
  <c r="K30" i="1"/>
  <c r="M31" i="1"/>
  <c r="S31" i="1"/>
  <c r="M32" i="1"/>
  <c r="S32" i="1"/>
  <c r="M33" i="1"/>
  <c r="S33" i="1"/>
  <c r="M34" i="1"/>
  <c r="S34" i="1"/>
  <c r="K35" i="1"/>
  <c r="M35" i="1"/>
  <c r="S35" i="1"/>
  <c r="P37" i="1"/>
  <c r="P42" i="1" s="1"/>
  <c r="P67" i="1" s="1"/>
  <c r="K38" i="1"/>
  <c r="M38" i="1" s="1"/>
  <c r="P38" i="1"/>
  <c r="Q38" i="1"/>
  <c r="Q37" i="1" s="1"/>
  <c r="R38" i="1"/>
  <c r="S38" i="1" s="1"/>
  <c r="S39" i="1"/>
  <c r="J45" i="1"/>
  <c r="K45" i="1"/>
  <c r="M45" i="1"/>
  <c r="P45" i="1"/>
  <c r="Q45" i="1"/>
  <c r="R45" i="1"/>
  <c r="S45" i="1"/>
  <c r="M46" i="1"/>
  <c r="S46" i="1"/>
  <c r="M47" i="1"/>
  <c r="S47" i="1"/>
  <c r="M48" i="1"/>
  <c r="S48" i="1"/>
  <c r="M49" i="1"/>
  <c r="S49" i="1"/>
  <c r="M50" i="1"/>
  <c r="S50" i="1"/>
  <c r="M51" i="1"/>
  <c r="S51" i="1"/>
  <c r="M52" i="1"/>
  <c r="S52" i="1"/>
  <c r="M53" i="1"/>
  <c r="S53" i="1"/>
  <c r="J54" i="1"/>
  <c r="M54" i="1" s="1"/>
  <c r="P54" i="1"/>
  <c r="Q54" i="1"/>
  <c r="P64" i="1" s="1"/>
  <c r="R54" i="1"/>
  <c r="S54" i="1" s="1"/>
  <c r="M55" i="1"/>
  <c r="S55" i="1"/>
  <c r="K56" i="1"/>
  <c r="K54" i="1" s="1"/>
  <c r="K64" i="1" s="1"/>
  <c r="S56" i="1"/>
  <c r="K57" i="1"/>
  <c r="M57" i="1" s="1"/>
  <c r="S57" i="1"/>
  <c r="K58" i="1"/>
  <c r="M58" i="1"/>
  <c r="S58" i="1"/>
  <c r="J59" i="1"/>
  <c r="K59" i="1"/>
  <c r="M59" i="1"/>
  <c r="P59" i="1"/>
  <c r="Q59" i="1"/>
  <c r="R59" i="1"/>
  <c r="R64" i="1" s="1"/>
  <c r="S59" i="1"/>
  <c r="M60" i="1"/>
  <c r="S60" i="1"/>
  <c r="M61" i="1"/>
  <c r="M62" i="1"/>
  <c r="M63" i="1"/>
  <c r="K65" i="1"/>
  <c r="M65" i="1" s="1"/>
  <c r="P65" i="1"/>
  <c r="R65" i="1"/>
  <c r="S65" i="1"/>
  <c r="K66" i="1"/>
  <c r="M66" i="1" s="1"/>
  <c r="S66" i="1"/>
  <c r="K69" i="1"/>
  <c r="M69" i="1"/>
  <c r="M71" i="1" s="1"/>
  <c r="P69" i="1"/>
  <c r="P71" i="1" s="1"/>
  <c r="S69" i="1"/>
  <c r="K71" i="1"/>
  <c r="R71" i="1"/>
  <c r="S71" i="1"/>
  <c r="S64" i="1" l="1"/>
  <c r="J64" i="1"/>
  <c r="M64" i="1" s="1"/>
  <c r="M56" i="1"/>
  <c r="R37" i="1"/>
  <c r="K37" i="1"/>
  <c r="S30" i="1"/>
  <c r="M18" i="1"/>
  <c r="J16" i="1"/>
  <c r="M16" i="1" l="1"/>
  <c r="J42" i="1"/>
  <c r="S16" i="1"/>
  <c r="S37" i="1"/>
  <c r="R42" i="1"/>
  <c r="R67" i="1" s="1"/>
  <c r="M37" i="1"/>
  <c r="K42" i="1"/>
  <c r="K67" i="1" s="1"/>
  <c r="S42" i="1" l="1"/>
  <c r="S67" i="1" s="1"/>
  <c r="M42" i="1"/>
  <c r="J67" i="1"/>
  <c r="M67" i="1" s="1"/>
</calcChain>
</file>

<file path=xl/sharedStrings.xml><?xml version="1.0" encoding="utf-8"?>
<sst xmlns="http://schemas.openxmlformats.org/spreadsheetml/2006/main" count="105" uniqueCount="81">
  <si>
    <t>SECRETARIA DE FINANZAS</t>
  </si>
  <si>
    <r>
      <rPr>
        <sz val="5.5"/>
        <color rgb="FF000000"/>
        <rFont val="Times New Roman"/>
        <family val="1"/>
      </rPr>
      <t xml:space="preserve">ADMINISTRADOR GENERAL DEL SERVICIO DE
</t>
    </r>
    <r>
      <rPr>
        <sz val="5.5"/>
        <color rgb="FF000000"/>
        <rFont val="Times New Roman"/>
        <family val="1"/>
      </rPr>
      <t>ADMINISTRACIÓN FISCAL DEL ESTADO DE CAMPECHE</t>
    </r>
  </si>
  <si>
    <t>DIRECTORA DE RECAUDACIÓN</t>
  </si>
  <si>
    <t>CP. AMÉRICA DEL CARMEN AZAR PÉREZ</t>
  </si>
  <si>
    <t>LIC. LUIS ALFREDO SANDOVAL MARTÍNEZ</t>
  </si>
  <si>
    <t>C.P. ROSA ELENA UC ZAPATA</t>
  </si>
  <si>
    <t xml:space="preserve">  </t>
  </si>
  <si>
    <t>Para efectos de hacer la clasificación y el comparativo del Ingreso Estimado con el Recaudado de los Rubros Aprovechamientos e Incentivos Derivados de la Colaboración Fiscal se deberá de considerar las modificaciones al registro del ingreso por esos conceptos, publicado por el Consejo Nacional de Armonización Contable (CONAC) el 27 de diciembre de 2017 en el DOF y al Clasificador por Rubro de Ingresos que incluyó la cuenta contable de dicha reforma publicada por el CONAC hasta el 11 de Junio de  2018 en el DOF. Toda vez que la Ley de Ingresos del Estado de Campeche para el ejercicio fiscal 2018 fue aprobada y publicada en el Periódico Oficial del Estado el 12 de diciembre de 2017, se presenta la información de dichas adecuaciones al registro contable de los ingresos de acuerdo a dichas reformas del CONAC en el presente Estado Analítico de Ingresos Detallado.</t>
  </si>
  <si>
    <t/>
  </si>
  <si>
    <r>
      <rPr>
        <sz val="6"/>
        <color rgb="FF000000"/>
        <rFont val="Times New Roman"/>
        <family val="1"/>
      </rPr>
      <t>3. Ingresos Derivados de Financiamientos (3 = 1 + 2)</t>
    </r>
  </si>
  <si>
    <r>
      <rPr>
        <sz val="6"/>
        <color rgb="FF000000"/>
        <rFont val="Times New Roman"/>
        <family val="1"/>
      </rPr>
      <t>2. Ingresos Derivados de Financiamientos con Fuente de Pago de Transferencias Federales Etiquetadas</t>
    </r>
  </si>
  <si>
    <r>
      <rPr>
        <sz val="6"/>
        <color rgb="FF000000"/>
        <rFont val="Times New Roman"/>
        <family val="1"/>
      </rPr>
      <t>1. Ingresos Derivados de Financiamientos con Fuente de Pago de Ingresos de Libre Disposición</t>
    </r>
  </si>
  <si>
    <r>
      <rPr>
        <b/>
        <sz val="6"/>
        <color rgb="FF000000"/>
        <rFont val="Times New Roman"/>
        <family val="1"/>
      </rPr>
      <t>Datos Informativos</t>
    </r>
  </si>
  <si>
    <r>
      <rPr>
        <b/>
        <sz val="6"/>
        <color rgb="FF000000"/>
        <rFont val="Times New Roman"/>
        <family val="1"/>
      </rPr>
      <t>IV. Total de Ingresos (IV = I + II + III)</t>
    </r>
  </si>
  <si>
    <r>
      <rPr>
        <sz val="6"/>
        <color rgb="FF000000"/>
        <rFont val="Times New Roman"/>
        <family val="1"/>
      </rPr>
      <t>A. Ingresos Derivados de Financiamientos</t>
    </r>
  </si>
  <si>
    <r>
      <rPr>
        <b/>
        <sz val="6"/>
        <color rgb="FF000000"/>
        <rFont val="Times New Roman"/>
        <family val="1"/>
      </rPr>
      <t>III. Ingresos Derivados de Financiamientos (III = A)</t>
    </r>
  </si>
  <si>
    <r>
      <rPr>
        <b/>
        <sz val="6"/>
        <color rgb="FF000000"/>
        <rFont val="Times New Roman"/>
        <family val="1"/>
      </rPr>
      <t>II. Total de Transferencias Federales Etiquetadas (II = A + B + C + D + E)</t>
    </r>
  </si>
  <si>
    <r>
      <rPr>
        <b/>
        <sz val="6"/>
        <color rgb="FF000000"/>
        <rFont val="Times New Roman"/>
        <family val="1"/>
      </rPr>
      <t>E. Otras Transferencias Federales Etiquetadas</t>
    </r>
  </si>
  <si>
    <r>
      <rPr>
        <b/>
        <sz val="6"/>
        <color rgb="FF000000"/>
        <rFont val="Times New Roman"/>
        <family val="1"/>
      </rPr>
      <t>D. Transferencias, Subsidios y Subvenciones, y Pensiones y Jubilaciones</t>
    </r>
  </si>
  <si>
    <r>
      <rPr>
        <sz val="6"/>
        <color rgb="FF000000"/>
        <rFont val="Times New Roman"/>
        <family val="1"/>
      </rPr>
      <t>c2) Fondo Minero</t>
    </r>
  </si>
  <si>
    <r>
      <rPr>
        <sz val="6"/>
        <color rgb="FF000000"/>
        <rFont val="Times New Roman"/>
        <family val="1"/>
      </rPr>
      <t>c1) Fondo para Entidades Federativas y Municipios Productores de Hidrocarburos</t>
    </r>
  </si>
  <si>
    <r>
      <rPr>
        <b/>
        <sz val="6"/>
        <color rgb="FF000000"/>
        <rFont val="Times New Roman"/>
        <family val="1"/>
      </rPr>
      <t>C. Fondos Distintos de Aportaciones (C=c1+c2)</t>
    </r>
  </si>
  <si>
    <r>
      <rPr>
        <sz val="6"/>
        <color rgb="FF000000"/>
        <rFont val="Times New Roman"/>
        <family val="1"/>
      </rPr>
      <t>b4) Otros Convenios y Subsidios</t>
    </r>
  </si>
  <si>
    <r>
      <rPr>
        <sz val="6"/>
        <color rgb="FF000000"/>
        <rFont val="Times New Roman"/>
        <family val="1"/>
      </rPr>
      <t>b3) Convenios de Reasignación</t>
    </r>
  </si>
  <si>
    <r>
      <rPr>
        <sz val="6"/>
        <color rgb="FF000000"/>
        <rFont val="Times New Roman"/>
        <family val="1"/>
      </rPr>
      <t>b2) Convenios de Descentralización</t>
    </r>
  </si>
  <si>
    <r>
      <rPr>
        <sz val="6"/>
        <color rgb="FF000000"/>
        <rFont val="Times New Roman"/>
        <family val="1"/>
      </rPr>
      <t>b1) Convenios de Protección Social en Salud</t>
    </r>
  </si>
  <si>
    <r>
      <rPr>
        <b/>
        <sz val="6"/>
        <color rgb="FF000000"/>
        <rFont val="Times New Roman"/>
        <family val="1"/>
      </rPr>
      <t>B. Convenios (B=b1+b2+b3+b4)</t>
    </r>
  </si>
  <si>
    <r>
      <rPr>
        <sz val="6"/>
        <color rgb="FF000000"/>
        <rFont val="Times New Roman"/>
        <family val="1"/>
      </rPr>
      <t>a8) Fondo de Aportaciones para el Fortalecimiento de las Entidades Federativas</t>
    </r>
  </si>
  <si>
    <r>
      <rPr>
        <sz val="6"/>
        <color rgb="FF000000"/>
        <rFont val="Times New Roman"/>
        <family val="1"/>
      </rPr>
      <t>a7) Fondo de Aportaciones para la Seguridad Pública de los Estados y del Distrito Federal</t>
    </r>
  </si>
  <si>
    <r>
      <rPr>
        <sz val="6"/>
        <color rgb="FF000000"/>
        <rFont val="Times New Roman"/>
        <family val="1"/>
      </rPr>
      <t>a6) Fondo de Aportaciones para la Educación Tecnológica y de Adultos</t>
    </r>
  </si>
  <si>
    <r>
      <rPr>
        <sz val="6"/>
        <color rgb="FF000000"/>
        <rFont val="Times New Roman"/>
        <family val="1"/>
      </rPr>
      <t>a5) Fondo de Aportaciones Múltiples</t>
    </r>
  </si>
  <si>
    <r>
      <rPr>
        <sz val="6"/>
        <color rgb="FF000000"/>
        <rFont val="Times New Roman"/>
        <family val="1"/>
      </rPr>
      <t>a4) Fondo de Aportaciones para el Fortalecimiento de los Municipios y de las Demarcaciones Territoriales del Distrito Federal</t>
    </r>
  </si>
  <si>
    <r>
      <rPr>
        <sz val="6"/>
        <color rgb="FF000000"/>
        <rFont val="Times New Roman"/>
        <family val="1"/>
      </rPr>
      <t>a3) Fondo de Aportaciones para la Infraestructura Social</t>
    </r>
  </si>
  <si>
    <r>
      <rPr>
        <sz val="6"/>
        <color rgb="FF000000"/>
        <rFont val="Times New Roman"/>
        <family val="1"/>
      </rPr>
      <t>a2) Fondo de Aportaciones para los Servicios de Salud</t>
    </r>
  </si>
  <si>
    <r>
      <rPr>
        <sz val="6"/>
        <color rgb="FF000000"/>
        <rFont val="Times New Roman"/>
        <family val="1"/>
      </rPr>
      <t>a1) Fondo de Aportaciones para la Nómina Educativa y Gasto Operativo</t>
    </r>
  </si>
  <si>
    <r>
      <rPr>
        <b/>
        <sz val="6"/>
        <color rgb="FF000000"/>
        <rFont val="Times New Roman"/>
        <family val="1"/>
      </rPr>
      <t>A. Aportaciones (A=a1+a2+a3+a4+a5+a6+a7+a8)</t>
    </r>
  </si>
  <si>
    <r>
      <rPr>
        <b/>
        <sz val="6"/>
        <color rgb="FF000000"/>
        <rFont val="Times New Roman"/>
        <family val="1"/>
      </rPr>
      <t>Transferencias Federales Etiquetadas</t>
    </r>
  </si>
  <si>
    <r>
      <rPr>
        <b/>
        <sz val="6"/>
        <color rgb="FF000000"/>
        <rFont val="Times New Roman"/>
        <family val="1"/>
      </rPr>
      <t>Ingresos Excedentes de Ingresos de Libre Disposición</t>
    </r>
  </si>
  <si>
    <r>
      <rPr>
        <b/>
        <sz val="6"/>
        <color rgb="FF000000"/>
        <rFont val="Times New Roman"/>
        <family val="1"/>
      </rPr>
      <t>I. Total de Ingresos de Libre Disposición (I=A+B+C+D+E+F+G+H+I+J+K+L)</t>
    </r>
  </si>
  <si>
    <r>
      <rPr>
        <sz val="6"/>
        <color rgb="FF000000"/>
        <rFont val="Times New Roman"/>
        <family val="1"/>
      </rPr>
      <t>l2) Otros Ingresos de Libre Disposición</t>
    </r>
  </si>
  <si>
    <r>
      <rPr>
        <sz val="6"/>
        <color rgb="FF000000"/>
        <rFont val="Times New Roman"/>
        <family val="1"/>
      </rPr>
      <t>l1) Participaciones en Ingresos Locales</t>
    </r>
  </si>
  <si>
    <r>
      <rPr>
        <b/>
        <sz val="6"/>
        <color rgb="FF000000"/>
        <rFont val="Times New Roman"/>
        <family val="1"/>
      </rPr>
      <t>L. Otros Ingresos de Libre Disposición (L=l1+l2)</t>
    </r>
  </si>
  <si>
    <r>
      <rPr>
        <sz val="6"/>
        <color rgb="FF000000"/>
        <rFont val="Times New Roman"/>
        <family val="1"/>
      </rPr>
      <t>k1) Otros Convenios y Subsidios</t>
    </r>
  </si>
  <si>
    <r>
      <rPr>
        <b/>
        <sz val="6"/>
        <color rgb="FF000000"/>
        <rFont val="Times New Roman"/>
        <family val="1"/>
      </rPr>
      <t>K. Convenios</t>
    </r>
  </si>
  <si>
    <r>
      <rPr>
        <b/>
        <sz val="6"/>
        <color rgb="FF000000"/>
        <rFont val="Times New Roman"/>
        <family val="1"/>
      </rPr>
      <t>J. Transferencias</t>
    </r>
  </si>
  <si>
    <r>
      <rPr>
        <sz val="6"/>
        <color rgb="FF000000"/>
        <rFont val="Times New Roman"/>
        <family val="1"/>
      </rPr>
      <t>i5) Otros Incentivos Económicos</t>
    </r>
  </si>
  <si>
    <r>
      <rPr>
        <sz val="6"/>
        <color rgb="FF000000"/>
        <rFont val="Times New Roman"/>
        <family val="1"/>
      </rPr>
      <t>i4) Fondo de Compensación de Repecos-Intermedios</t>
    </r>
  </si>
  <si>
    <r>
      <rPr>
        <sz val="6"/>
        <color rgb="FF000000"/>
        <rFont val="Times New Roman"/>
        <family val="1"/>
      </rPr>
      <t>i3) Impuesto Sobre Automóviles Nuevos</t>
    </r>
  </si>
  <si>
    <r>
      <rPr>
        <sz val="6"/>
        <color rgb="FF000000"/>
        <rFont val="Times New Roman"/>
        <family val="1"/>
      </rPr>
      <t>i2) Fondo de Compensación ISAN</t>
    </r>
  </si>
  <si>
    <r>
      <rPr>
        <sz val="6"/>
        <color rgb="FF000000"/>
        <rFont val="Times New Roman"/>
        <family val="1"/>
      </rPr>
      <t>i1) Tenencia o Uso de Vehículos</t>
    </r>
  </si>
  <si>
    <r>
      <rPr>
        <b/>
        <sz val="6"/>
        <color rgb="FF000000"/>
        <rFont val="Times New Roman"/>
        <family val="1"/>
      </rPr>
      <t>I. Incentivos Derivados de la Colaboración Fiscal (I=i1+i2+i3+i4+i5)</t>
    </r>
  </si>
  <si>
    <r>
      <rPr>
        <sz val="6"/>
        <color rgb="FF000000"/>
        <rFont val="Times New Roman"/>
        <family val="1"/>
      </rPr>
      <t>h11) Fondo de Estabilización de los Ingresos de las Entidades Federativas</t>
    </r>
  </si>
  <si>
    <r>
      <rPr>
        <sz val="6"/>
        <color rgb="FF000000"/>
        <rFont val="Times New Roman"/>
        <family val="1"/>
      </rPr>
      <t>h10) Fondo del Impuesto Sobre la Renta</t>
    </r>
  </si>
  <si>
    <r>
      <rPr>
        <sz val="6"/>
        <color rgb="FF000000"/>
        <rFont val="Times New Roman"/>
        <family val="1"/>
      </rPr>
      <t>h9) Gasolinas y Diésel</t>
    </r>
  </si>
  <si>
    <r>
      <rPr>
        <sz val="6"/>
        <color rgb="FF000000"/>
        <rFont val="Times New Roman"/>
        <family val="1"/>
      </rPr>
      <t>h8) 3.17% Sobre Extracción de Petróleo</t>
    </r>
  </si>
  <si>
    <r>
      <rPr>
        <sz val="6"/>
        <color rgb="FF000000"/>
        <rFont val="Times New Roman"/>
        <family val="1"/>
      </rPr>
      <t>h7) 0.136% de la Recaudación Federal Participable</t>
    </r>
  </si>
  <si>
    <r>
      <rPr>
        <sz val="6"/>
        <color rgb="FF000000"/>
        <rFont val="Times New Roman"/>
        <family val="1"/>
      </rPr>
      <t>h6) Impuesto Especial Sobre Producción y Servicios</t>
    </r>
  </si>
  <si>
    <r>
      <rPr>
        <sz val="6"/>
        <color rgb="FF000000"/>
        <rFont val="Times New Roman"/>
        <family val="1"/>
      </rPr>
      <t>h5) Fondo de Extracción de Hidrocarburos</t>
    </r>
  </si>
  <si>
    <r>
      <rPr>
        <sz val="6"/>
        <color rgb="FF000000"/>
        <rFont val="Times New Roman"/>
        <family val="1"/>
      </rPr>
      <t>h4) Fondo de Compensación</t>
    </r>
  </si>
  <si>
    <r>
      <rPr>
        <sz val="6"/>
        <color rgb="FF000000"/>
        <rFont val="Times New Roman"/>
        <family val="1"/>
      </rPr>
      <t>h3) Fondo de Fiscalización y Recaudación</t>
    </r>
  </si>
  <si>
    <r>
      <rPr>
        <sz val="6"/>
        <color rgb="FF000000"/>
        <rFont val="Times New Roman"/>
        <family val="1"/>
      </rPr>
      <t>h2) Fondo de Fomento Municipal</t>
    </r>
  </si>
  <si>
    <r>
      <rPr>
        <sz val="6"/>
        <color rgb="FF000000"/>
        <rFont val="Times New Roman"/>
        <family val="1"/>
      </rPr>
      <t>h1) Fondo General de Participaciones</t>
    </r>
  </si>
  <si>
    <r>
      <rPr>
        <b/>
        <sz val="6"/>
        <color rgb="FF000000"/>
        <rFont val="Times New Roman"/>
        <family val="1"/>
      </rPr>
      <t>H. Participaciones (H=h1+h2+h3+h4+h5+h6+h7+h8+h9+h10+h11)</t>
    </r>
  </si>
  <si>
    <r>
      <rPr>
        <b/>
        <sz val="6"/>
        <color rgb="FF000000"/>
        <rFont val="Times New Roman"/>
        <family val="1"/>
      </rPr>
      <t>G. Ingresos por Ventas de Bienes y Servicios</t>
    </r>
  </si>
  <si>
    <r>
      <rPr>
        <b/>
        <sz val="6"/>
        <color rgb="FF000000"/>
        <rFont val="Times New Roman"/>
        <family val="1"/>
      </rPr>
      <t>F. Aprovechamientos</t>
    </r>
  </si>
  <si>
    <t>E. Productos</t>
  </si>
  <si>
    <r>
      <rPr>
        <b/>
        <sz val="6"/>
        <color rgb="FF000000"/>
        <rFont val="Times New Roman"/>
        <family val="1"/>
      </rPr>
      <t>D. Derechos</t>
    </r>
  </si>
  <si>
    <r>
      <rPr>
        <b/>
        <sz val="6"/>
        <color rgb="FF000000"/>
        <rFont val="Times New Roman"/>
        <family val="1"/>
      </rPr>
      <t>C. Contribuciones de Mejoras</t>
    </r>
  </si>
  <si>
    <r>
      <rPr>
        <b/>
        <sz val="6"/>
        <color rgb="FF000000"/>
        <rFont val="Times New Roman"/>
        <family val="1"/>
      </rPr>
      <t>B. Cuotas y Aportaciones de Seguridad Social</t>
    </r>
  </si>
  <si>
    <r>
      <rPr>
        <b/>
        <sz val="6"/>
        <color rgb="FF000000"/>
        <rFont val="Times New Roman"/>
        <family val="1"/>
      </rPr>
      <t>A. Impuestos</t>
    </r>
  </si>
  <si>
    <r>
      <rPr>
        <b/>
        <sz val="6"/>
        <color rgb="FF000000"/>
        <rFont val="Times New Roman"/>
        <family val="1"/>
      </rPr>
      <t>Ingresos de Libre Disposición</t>
    </r>
  </si>
  <si>
    <t>Diferencia</t>
  </si>
  <si>
    <t>Recaudado</t>
  </si>
  <si>
    <t>Devengado</t>
  </si>
  <si>
    <t>Modificado</t>
  </si>
  <si>
    <t>Ampliaciones
/(Reducciones)</t>
  </si>
  <si>
    <t>Estimado</t>
  </si>
  <si>
    <t>Concepto</t>
  </si>
  <si>
    <t>Ingreso</t>
  </si>
  <si>
    <t>Del 01 Enero al 31 de Diciembre de 2018</t>
  </si>
  <si>
    <t xml:space="preserve">GOBIERNO DEL ESTADO DE CAMPECHE
Formato 5 Estado Analitíco de Ingresos Detallado - LDF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</si>
</sst>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1080A]&quot;$&quot;#,##0.00"/>
  </numFmts>
  <fonts count="24">
    <font>
      <sz val="11"/>
      <color theme="1"/>
      <name val="Calibri"/>
      <family val="2"/>
      <scheme val="minor"/>
    </font>
    <font>
      <sz val="11"/>
      <color theme="1"/>
      <name val="Calibri"/>
      <family val="2"/>
      <scheme val="minor"/>
    </font>
    <font>
      <sz val="11"/>
      <name val="Calibri"/>
      <family val="2"/>
    </font>
    <font>
      <sz val="5.5"/>
      <color rgb="FF000000"/>
      <name val="Times New Roman"/>
      <family val="1"/>
    </font>
    <font>
      <b/>
      <sz val="6"/>
      <color rgb="FF000000"/>
      <name val="Times New Roman"/>
      <family val="1"/>
    </font>
    <font>
      <sz val="8"/>
      <name val="Calibri"/>
      <family val="2"/>
    </font>
    <font>
      <sz val="5"/>
      <color rgb="FF000000"/>
      <name val="Segoe UI"/>
      <family val="2"/>
    </font>
    <font>
      <sz val="5"/>
      <color rgb="FF000000"/>
      <name val="Century Gothic"/>
      <family val="2"/>
    </font>
    <font>
      <sz val="11"/>
      <color theme="1"/>
      <name val="Calibri"/>
      <family val="2"/>
    </font>
    <font>
      <sz val="6"/>
      <color theme="1"/>
      <name val="Times New Roman"/>
      <family val="1"/>
    </font>
    <font>
      <sz val="6"/>
      <color rgb="FF000000"/>
      <name val="Times New Roman"/>
      <family val="1"/>
    </font>
    <font>
      <sz val="9"/>
      <name val="Calibri"/>
      <family val="2"/>
    </font>
    <font>
      <b/>
      <sz val="9"/>
      <color rgb="FF000000"/>
      <name val="Times New Roman"/>
      <family val="1"/>
    </font>
    <font>
      <sz val="11"/>
      <color rgb="FFFF0000"/>
      <name val="Calibri"/>
      <family val="2"/>
    </font>
    <font>
      <sz val="6"/>
      <color rgb="FFFF0000"/>
      <name val="Times New Roman"/>
      <family val="1"/>
    </font>
    <font>
      <b/>
      <sz val="6"/>
      <color rgb="FFFF0000"/>
      <name val="Times New Roman"/>
      <family val="1"/>
    </font>
    <font>
      <b/>
      <sz val="6"/>
      <color theme="1"/>
      <name val="Times New Roman"/>
      <family val="1"/>
    </font>
    <font>
      <sz val="6"/>
      <name val="Times New Roman"/>
      <family val="1"/>
    </font>
    <font>
      <b/>
      <sz val="6"/>
      <name val="Times New Roman"/>
      <family val="1"/>
    </font>
    <font>
      <sz val="11"/>
      <color rgb="FF002060"/>
      <name val="Calibri"/>
      <family val="2"/>
    </font>
    <font>
      <b/>
      <sz val="6"/>
      <color rgb="FF002060"/>
      <name val="Times New Roman"/>
      <family val="1"/>
    </font>
    <font>
      <sz val="9"/>
      <color rgb="FF000000"/>
      <name val="Candara"/>
      <family val="2"/>
    </font>
    <font>
      <b/>
      <sz val="9"/>
      <color rgb="FF000000"/>
      <name val="Candara"/>
      <family val="2"/>
    </font>
    <font>
      <b/>
      <sz val="9"/>
      <color rgb="FF000000"/>
      <name val="Segoe UI"/>
      <family val="2"/>
    </font>
  </fonts>
  <fills count="5">
    <fill>
      <patternFill patternType="none"/>
    </fill>
    <fill>
      <patternFill patternType="gray125"/>
    </fill>
    <fill>
      <patternFill patternType="solid">
        <fgColor rgb="FFD3D3D3"/>
        <bgColor rgb="FFD3D3D3"/>
      </patternFill>
    </fill>
    <fill>
      <patternFill patternType="solid">
        <fgColor theme="0" tint="-0.14999847407452621"/>
        <bgColor rgb="FFD3D3D3"/>
      </patternFill>
    </fill>
    <fill>
      <patternFill patternType="solid">
        <fgColor theme="0" tint="-0.14999847407452621"/>
        <bgColor indexed="64"/>
      </patternFill>
    </fill>
  </fills>
  <borders count="15">
    <border>
      <left/>
      <right/>
      <top/>
      <bottom/>
      <diagonal/>
    </border>
    <border>
      <left/>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top/>
      <bottom/>
      <diagonal/>
    </border>
    <border>
      <left/>
      <right style="thin">
        <color rgb="FF000000"/>
      </right>
      <top style="thin">
        <color rgb="FF000000"/>
      </top>
      <bottom/>
      <diagonal/>
    </border>
    <border>
      <left style="thin">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43" fontId="1" fillId="0" borderId="0" applyFont="0" applyFill="0" applyBorder="0" applyAlignment="0" applyProtection="0"/>
  </cellStyleXfs>
  <cellXfs count="101">
    <xf numFmtId="0" fontId="0" fillId="0" borderId="0" xfId="0"/>
    <xf numFmtId="0" fontId="2" fillId="0" borderId="0" xfId="0" applyFont="1" applyFill="1" applyBorder="1"/>
    <xf numFmtId="43" fontId="2" fillId="0" borderId="0" xfId="1" applyFont="1" applyFill="1" applyBorder="1"/>
    <xf numFmtId="164" fontId="2" fillId="0" borderId="0" xfId="0" applyNumberFormat="1" applyFont="1" applyFill="1" applyBorder="1"/>
    <xf numFmtId="0" fontId="2" fillId="0" borderId="0" xfId="0" applyFont="1" applyFill="1" applyBorder="1"/>
    <xf numFmtId="0" fontId="3"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2" fillId="0" borderId="1" xfId="0" applyNumberFormat="1" applyFont="1" applyFill="1" applyBorder="1" applyAlignment="1">
      <alignment vertical="top" wrapText="1"/>
    </xf>
    <xf numFmtId="0" fontId="5" fillId="0" borderId="0" xfId="0" applyFont="1" applyFill="1" applyBorder="1" applyAlignment="1">
      <alignment horizontal="justify" wrapText="1"/>
    </xf>
    <xf numFmtId="0" fontId="2" fillId="0" borderId="2"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6" fillId="0" borderId="2" xfId="0" applyNumberFormat="1" applyFont="1" applyFill="1" applyBorder="1" applyAlignment="1">
      <alignment vertical="top" wrapText="1" readingOrder="1"/>
    </xf>
    <xf numFmtId="0" fontId="6" fillId="0" borderId="2" xfId="0" applyNumberFormat="1" applyFont="1" applyFill="1" applyBorder="1" applyAlignment="1">
      <alignment vertical="top" wrapText="1" readingOrder="1"/>
    </xf>
    <xf numFmtId="0" fontId="7" fillId="0" borderId="4" xfId="0" applyNumberFormat="1" applyFont="1" applyFill="1" applyBorder="1" applyAlignment="1">
      <alignment vertical="top" wrapText="1" readingOrder="1"/>
    </xf>
    <xf numFmtId="0" fontId="8" fillId="0" borderId="5" xfId="0" applyNumberFormat="1" applyFont="1" applyFill="1" applyBorder="1" applyAlignment="1">
      <alignment vertical="top" wrapText="1"/>
    </xf>
    <xf numFmtId="0" fontId="8" fillId="0" borderId="0" xfId="0" applyFont="1" applyFill="1" applyBorder="1"/>
    <xf numFmtId="165" fontId="9" fillId="0" borderId="5" xfId="0" applyNumberFormat="1" applyFont="1" applyFill="1" applyBorder="1" applyAlignment="1">
      <alignment horizontal="right" vertical="top" wrapText="1" readingOrder="1"/>
    </xf>
    <xf numFmtId="165" fontId="10" fillId="0" borderId="6" xfId="0" applyNumberFormat="1" applyFont="1" applyFill="1" applyBorder="1" applyAlignment="1">
      <alignment horizontal="right" vertical="top" wrapText="1" readingOrder="1"/>
    </xf>
    <xf numFmtId="0" fontId="2" fillId="0" borderId="5" xfId="0" applyNumberFormat="1" applyFont="1" applyFill="1" applyBorder="1" applyAlignment="1">
      <alignment vertical="top" wrapText="1"/>
    </xf>
    <xf numFmtId="165" fontId="10" fillId="0" borderId="5" xfId="0" applyNumberFormat="1" applyFont="1" applyFill="1" applyBorder="1" applyAlignment="1">
      <alignment horizontal="right" vertical="top" wrapText="1" readingOrder="1"/>
    </xf>
    <xf numFmtId="165" fontId="10" fillId="0" borderId="0" xfId="0" applyNumberFormat="1" applyFont="1" applyFill="1" applyBorder="1" applyAlignment="1">
      <alignment horizontal="right" vertical="top" wrapText="1" readingOrder="1"/>
    </xf>
    <xf numFmtId="165" fontId="10" fillId="0" borderId="5" xfId="0" applyNumberFormat="1" applyFont="1" applyFill="1" applyBorder="1" applyAlignment="1">
      <alignment horizontal="right" vertical="top" wrapText="1" readingOrder="1"/>
    </xf>
    <xf numFmtId="0" fontId="10" fillId="0" borderId="6" xfId="0" applyNumberFormat="1" applyFont="1" applyFill="1" applyBorder="1" applyAlignment="1">
      <alignment vertical="top" wrapText="1" indent="2" readingOrder="1"/>
    </xf>
    <xf numFmtId="165" fontId="9" fillId="0" borderId="0" xfId="0" applyNumberFormat="1" applyFont="1" applyFill="1" applyBorder="1" applyAlignment="1">
      <alignment horizontal="right" vertical="top" wrapText="1" readingOrder="1"/>
    </xf>
    <xf numFmtId="165" fontId="9" fillId="0" borderId="7" xfId="0" applyNumberFormat="1" applyFont="1" applyFill="1" applyBorder="1" applyAlignment="1">
      <alignment horizontal="right" vertical="top" wrapText="1" readingOrder="1"/>
    </xf>
    <xf numFmtId="165" fontId="4" fillId="0" borderId="5" xfId="0" applyNumberFormat="1" applyFont="1" applyFill="1" applyBorder="1" applyAlignment="1">
      <alignment horizontal="right" vertical="top" wrapText="1" readingOrder="1"/>
    </xf>
    <xf numFmtId="165" fontId="4" fillId="0" borderId="6" xfId="0" applyNumberFormat="1" applyFont="1" applyFill="1" applyBorder="1" applyAlignment="1">
      <alignment horizontal="right" vertical="top" wrapText="1" readingOrder="1"/>
    </xf>
    <xf numFmtId="165" fontId="4" fillId="0" borderId="5" xfId="0" applyNumberFormat="1" applyFont="1" applyFill="1" applyBorder="1" applyAlignment="1">
      <alignment horizontal="right" vertical="top" wrapText="1" readingOrder="1"/>
    </xf>
    <xf numFmtId="0" fontId="4" fillId="0" borderId="6" xfId="0" applyNumberFormat="1" applyFont="1" applyFill="1" applyBorder="1" applyAlignment="1">
      <alignment vertical="top" wrapText="1" readingOrder="1"/>
    </xf>
    <xf numFmtId="0" fontId="11" fillId="0" borderId="5" xfId="0" applyNumberFormat="1" applyFont="1" applyFill="1" applyBorder="1" applyAlignment="1">
      <alignment vertical="top" wrapText="1"/>
    </xf>
    <xf numFmtId="0" fontId="11" fillId="0" borderId="0" xfId="0" applyFont="1" applyFill="1" applyBorder="1"/>
    <xf numFmtId="165" fontId="12" fillId="2" borderId="5" xfId="0" applyNumberFormat="1" applyFont="1" applyFill="1" applyBorder="1" applyAlignment="1">
      <alignment horizontal="right" vertical="top" wrapText="1" readingOrder="1"/>
    </xf>
    <xf numFmtId="165" fontId="12" fillId="2" borderId="5" xfId="0" applyNumberFormat="1" applyFont="1" applyFill="1" applyBorder="1" applyAlignment="1">
      <alignment horizontal="right" vertical="top" wrapText="1" readingOrder="1"/>
    </xf>
    <xf numFmtId="165" fontId="12" fillId="2" borderId="0" xfId="0" applyNumberFormat="1" applyFont="1" applyFill="1" applyBorder="1" applyAlignment="1">
      <alignment horizontal="right" vertical="top" wrapText="1" readingOrder="1"/>
    </xf>
    <xf numFmtId="0" fontId="11" fillId="0" borderId="0" xfId="0" applyFont="1" applyFill="1" applyBorder="1"/>
    <xf numFmtId="0" fontId="4" fillId="2" borderId="6" xfId="0" applyNumberFormat="1" applyFont="1" applyFill="1" applyBorder="1" applyAlignment="1">
      <alignment vertical="top" wrapText="1" readingOrder="1"/>
    </xf>
    <xf numFmtId="0" fontId="13" fillId="0" borderId="5" xfId="0" applyNumberFormat="1" applyFont="1" applyFill="1" applyBorder="1" applyAlignment="1">
      <alignment vertical="top" wrapText="1"/>
    </xf>
    <xf numFmtId="0" fontId="13" fillId="0" borderId="0" xfId="0" applyFont="1" applyFill="1" applyBorder="1"/>
    <xf numFmtId="165" fontId="14" fillId="0" borderId="5" xfId="0" applyNumberFormat="1" applyFont="1" applyFill="1" applyBorder="1" applyAlignment="1">
      <alignment horizontal="right" vertical="top" wrapText="1" readingOrder="1"/>
    </xf>
    <xf numFmtId="165" fontId="15" fillId="2" borderId="5" xfId="0" applyNumberFormat="1" applyFont="1" applyFill="1" applyBorder="1" applyAlignment="1">
      <alignment horizontal="right" vertical="top" wrapText="1" readingOrder="1"/>
    </xf>
    <xf numFmtId="165" fontId="4" fillId="2" borderId="6" xfId="0" applyNumberFormat="1" applyFont="1" applyFill="1" applyBorder="1" applyAlignment="1">
      <alignment horizontal="right" vertical="top" wrapText="1" readingOrder="1"/>
    </xf>
    <xf numFmtId="165" fontId="4" fillId="3" borderId="5" xfId="0" applyNumberFormat="1" applyFont="1" applyFill="1" applyBorder="1" applyAlignment="1">
      <alignment horizontal="right" vertical="top" wrapText="1" readingOrder="1"/>
    </xf>
    <xf numFmtId="165" fontId="4" fillId="4" borderId="5" xfId="0" applyNumberFormat="1" applyFont="1" applyFill="1" applyBorder="1" applyAlignment="1">
      <alignment horizontal="right" vertical="top" wrapText="1" readingOrder="1"/>
    </xf>
    <xf numFmtId="165" fontId="4" fillId="4" borderId="0" xfId="0" applyNumberFormat="1" applyFont="1" applyFill="1" applyBorder="1" applyAlignment="1">
      <alignment horizontal="right" vertical="top" wrapText="1" readingOrder="1"/>
    </xf>
    <xf numFmtId="165" fontId="15" fillId="2" borderId="5" xfId="0" applyNumberFormat="1" applyFont="1" applyFill="1" applyBorder="1" applyAlignment="1">
      <alignment horizontal="right" vertical="top" wrapText="1" readingOrder="1"/>
    </xf>
    <xf numFmtId="165" fontId="4" fillId="2" borderId="5" xfId="0" applyNumberFormat="1" applyFont="1" applyFill="1" applyBorder="1" applyAlignment="1">
      <alignment horizontal="right" vertical="top" wrapText="1" readingOrder="1"/>
    </xf>
    <xf numFmtId="165" fontId="16" fillId="4" borderId="5" xfId="0" applyNumberFormat="1" applyFont="1" applyFill="1" applyBorder="1" applyAlignment="1">
      <alignment horizontal="right" vertical="top" wrapText="1" readingOrder="1"/>
    </xf>
    <xf numFmtId="165" fontId="16" fillId="4" borderId="0" xfId="0" applyNumberFormat="1" applyFont="1" applyFill="1" applyBorder="1" applyAlignment="1">
      <alignment horizontal="right" vertical="top" wrapText="1" readingOrder="1"/>
    </xf>
    <xf numFmtId="165" fontId="16" fillId="4" borderId="7" xfId="0" applyNumberFormat="1" applyFont="1" applyFill="1" applyBorder="1" applyAlignment="1">
      <alignment horizontal="right" vertical="top" wrapText="1" readingOrder="1"/>
    </xf>
    <xf numFmtId="165" fontId="4" fillId="2" borderId="5" xfId="0" applyNumberFormat="1" applyFont="1" applyFill="1" applyBorder="1" applyAlignment="1">
      <alignment horizontal="right" vertical="top" wrapText="1" readingOrder="1"/>
    </xf>
    <xf numFmtId="165" fontId="4" fillId="0" borderId="8" xfId="0" applyNumberFormat="1" applyFont="1" applyFill="1" applyBorder="1" applyAlignment="1">
      <alignment horizontal="right" vertical="top" wrapText="1" readingOrder="1"/>
    </xf>
    <xf numFmtId="165" fontId="4" fillId="0" borderId="0" xfId="0" applyNumberFormat="1" applyFont="1" applyFill="1" applyBorder="1" applyAlignment="1">
      <alignment horizontal="right" vertical="top" wrapText="1" readingOrder="1"/>
    </xf>
    <xf numFmtId="165" fontId="10" fillId="0" borderId="8" xfId="0" applyNumberFormat="1" applyFont="1" applyFill="1" applyBorder="1" applyAlignment="1">
      <alignment horizontal="right" vertical="top" wrapText="1" readingOrder="1"/>
    </xf>
    <xf numFmtId="165" fontId="14" fillId="0" borderId="5" xfId="0" applyNumberFormat="1" applyFont="1" applyFill="1" applyBorder="1" applyAlignment="1">
      <alignment horizontal="right" vertical="top" wrapText="1" readingOrder="1"/>
    </xf>
    <xf numFmtId="165" fontId="17" fillId="0" borderId="5" xfId="0" applyNumberFormat="1" applyFont="1" applyFill="1" applyBorder="1" applyAlignment="1">
      <alignment horizontal="right" vertical="top" wrapText="1" readingOrder="1"/>
    </xf>
    <xf numFmtId="0" fontId="4" fillId="0" borderId="5" xfId="0" applyNumberFormat="1" applyFont="1" applyFill="1" applyBorder="1" applyAlignment="1">
      <alignment horizontal="right" vertical="top" wrapText="1" readingOrder="1"/>
    </xf>
    <xf numFmtId="0" fontId="4" fillId="0" borderId="6" xfId="0" applyNumberFormat="1" applyFont="1" applyFill="1" applyBorder="1" applyAlignment="1">
      <alignment horizontal="right" vertical="top" wrapText="1" readingOrder="1"/>
    </xf>
    <xf numFmtId="0" fontId="4" fillId="0" borderId="5" xfId="0" applyNumberFormat="1" applyFont="1" applyFill="1" applyBorder="1" applyAlignment="1">
      <alignment horizontal="right" vertical="top" wrapText="1" readingOrder="1"/>
    </xf>
    <xf numFmtId="164" fontId="4" fillId="0" borderId="5" xfId="0" applyNumberFormat="1" applyFont="1" applyFill="1" applyBorder="1" applyAlignment="1">
      <alignment horizontal="right" vertical="top" wrapText="1" readingOrder="1"/>
    </xf>
    <xf numFmtId="0" fontId="4" fillId="0" borderId="6" xfId="0" applyNumberFormat="1" applyFont="1" applyFill="1" applyBorder="1" applyAlignment="1">
      <alignment horizontal="center" vertical="top" wrapText="1" readingOrder="1"/>
    </xf>
    <xf numFmtId="165" fontId="4" fillId="4" borderId="5" xfId="0" applyNumberFormat="1" applyFont="1" applyFill="1" applyBorder="1" applyAlignment="1">
      <alignment horizontal="right" vertical="top" wrapText="1" readingOrder="1"/>
    </xf>
    <xf numFmtId="0" fontId="2" fillId="4" borderId="5" xfId="0" applyNumberFormat="1" applyFont="1" applyFill="1" applyBorder="1" applyAlignment="1">
      <alignment vertical="top" wrapText="1"/>
    </xf>
    <xf numFmtId="0" fontId="2" fillId="4" borderId="0" xfId="0" applyFont="1" applyFill="1" applyBorder="1"/>
    <xf numFmtId="0" fontId="2" fillId="4" borderId="0" xfId="0" applyFont="1" applyFill="1" applyBorder="1"/>
    <xf numFmtId="0" fontId="2" fillId="0" borderId="0" xfId="0" applyNumberFormat="1" applyFont="1" applyFill="1" applyBorder="1" applyAlignment="1">
      <alignment vertical="top" wrapText="1"/>
    </xf>
    <xf numFmtId="165" fontId="18" fillId="0" borderId="5" xfId="0" applyNumberFormat="1" applyFont="1" applyFill="1" applyBorder="1" applyAlignment="1">
      <alignment horizontal="right" vertical="top" wrapText="1" readingOrder="1"/>
    </xf>
    <xf numFmtId="165" fontId="15" fillId="0" borderId="5" xfId="0" applyNumberFormat="1" applyFont="1" applyFill="1" applyBorder="1" applyAlignment="1">
      <alignment horizontal="right" vertical="top" wrapText="1" readingOrder="1"/>
    </xf>
    <xf numFmtId="165" fontId="4" fillId="0" borderId="0" xfId="0" applyNumberFormat="1" applyFont="1" applyFill="1" applyBorder="1" applyAlignment="1">
      <alignment horizontal="right" vertical="top" wrapText="1" readingOrder="1"/>
    </xf>
    <xf numFmtId="165" fontId="17" fillId="0" borderId="5" xfId="0" applyNumberFormat="1" applyFont="1" applyFill="1" applyBorder="1" applyAlignment="1">
      <alignment horizontal="right" vertical="top" wrapText="1" readingOrder="1"/>
    </xf>
    <xf numFmtId="165" fontId="18" fillId="0" borderId="5" xfId="0" applyNumberFormat="1" applyFont="1" applyFill="1" applyBorder="1" applyAlignment="1">
      <alignment horizontal="right" vertical="top" wrapText="1" readingOrder="1"/>
    </xf>
    <xf numFmtId="0" fontId="19" fillId="0" borderId="5" xfId="0" applyNumberFormat="1" applyFont="1" applyFill="1" applyBorder="1" applyAlignment="1">
      <alignment vertical="top" wrapText="1"/>
    </xf>
    <xf numFmtId="0" fontId="19" fillId="0" borderId="0" xfId="0" applyFont="1" applyFill="1" applyBorder="1"/>
    <xf numFmtId="165" fontId="20" fillId="0" borderId="5" xfId="0" applyNumberFormat="1" applyFont="1" applyFill="1" applyBorder="1" applyAlignment="1">
      <alignment horizontal="right" vertical="top" wrapText="1" readingOrder="1"/>
    </xf>
    <xf numFmtId="165" fontId="15" fillId="0" borderId="0" xfId="0" applyNumberFormat="1" applyFont="1" applyFill="1" applyBorder="1" applyAlignment="1">
      <alignment horizontal="right" vertical="top" wrapText="1" readingOrder="1"/>
    </xf>
    <xf numFmtId="165" fontId="15" fillId="0" borderId="7" xfId="0" applyNumberFormat="1" applyFont="1" applyFill="1" applyBorder="1" applyAlignment="1">
      <alignment horizontal="right" vertical="top" wrapText="1" readingOrder="1"/>
    </xf>
    <xf numFmtId="0" fontId="2" fillId="0" borderId="9" xfId="0" applyNumberFormat="1" applyFont="1" applyFill="1" applyBorder="1" applyAlignment="1">
      <alignment vertical="top" wrapText="1"/>
    </xf>
    <xf numFmtId="0" fontId="4" fillId="0" borderId="10" xfId="0" applyNumberFormat="1" applyFont="1" applyFill="1" applyBorder="1" applyAlignment="1">
      <alignment horizontal="right" vertical="top" wrapText="1" readingOrder="1"/>
    </xf>
    <xf numFmtId="0" fontId="11" fillId="0" borderId="2" xfId="0" applyNumberFormat="1" applyFont="1" applyFill="1" applyBorder="1" applyAlignment="1">
      <alignment vertical="top" wrapText="1"/>
    </xf>
    <xf numFmtId="0" fontId="11" fillId="0" borderId="3" xfId="0" applyNumberFormat="1" applyFont="1" applyFill="1" applyBorder="1" applyAlignment="1">
      <alignment vertical="top" wrapText="1"/>
    </xf>
    <xf numFmtId="0" fontId="12" fillId="2" borderId="2" xfId="0" applyNumberFormat="1" applyFont="1" applyFill="1" applyBorder="1" applyAlignment="1">
      <alignment horizontal="center" vertical="top" wrapText="1" readingOrder="1"/>
    </xf>
    <xf numFmtId="0" fontId="12" fillId="2" borderId="4" xfId="0" applyNumberFormat="1" applyFont="1" applyFill="1" applyBorder="1" applyAlignment="1">
      <alignment horizontal="center" vertical="center" wrapText="1" readingOrder="1"/>
    </xf>
    <xf numFmtId="0" fontId="12" fillId="2" borderId="2" xfId="0" applyNumberFormat="1" applyFont="1" applyFill="1" applyBorder="1" applyAlignment="1">
      <alignment horizontal="center" vertical="center" wrapText="1" readingOrder="1"/>
    </xf>
    <xf numFmtId="0" fontId="12" fillId="2" borderId="2" xfId="0" applyNumberFormat="1" applyFont="1" applyFill="1" applyBorder="1" applyAlignment="1">
      <alignment horizontal="center" vertical="center" wrapText="1" readingOrder="1"/>
    </xf>
    <xf numFmtId="0" fontId="12" fillId="2" borderId="4" xfId="0" applyNumberFormat="1" applyFont="1" applyFill="1" applyBorder="1" applyAlignment="1">
      <alignment horizontal="center" vertical="top" wrapText="1" readingOrder="1"/>
    </xf>
    <xf numFmtId="0" fontId="11" fillId="0" borderId="9" xfId="0" applyNumberFormat="1" applyFont="1" applyFill="1" applyBorder="1" applyAlignment="1">
      <alignment vertical="top" wrapText="1"/>
    </xf>
    <xf numFmtId="0" fontId="11" fillId="0" borderId="1" xfId="0" applyNumberFormat="1" applyFont="1" applyFill="1" applyBorder="1" applyAlignment="1">
      <alignment vertical="top" wrapText="1"/>
    </xf>
    <xf numFmtId="0" fontId="21" fillId="2" borderId="9" xfId="0" applyNumberFormat="1" applyFont="1" applyFill="1" applyBorder="1" applyAlignment="1">
      <alignment horizontal="center" vertical="top" wrapText="1" readingOrder="1"/>
    </xf>
    <xf numFmtId="0" fontId="11" fillId="0" borderId="11" xfId="0" applyNumberFormat="1" applyFont="1" applyFill="1" applyBorder="1" applyAlignment="1">
      <alignment vertical="top" wrapText="1"/>
    </xf>
    <xf numFmtId="0" fontId="11" fillId="0" borderId="12" xfId="0" applyNumberFormat="1" applyFont="1" applyFill="1" applyBorder="1" applyAlignment="1">
      <alignment vertical="top" wrapText="1"/>
    </xf>
    <xf numFmtId="0" fontId="12" fillId="2" borderId="11" xfId="0" applyNumberFormat="1" applyFont="1" applyFill="1" applyBorder="1" applyAlignment="1">
      <alignment horizontal="center" vertical="center" wrapText="1" readingOrder="1"/>
    </xf>
    <xf numFmtId="0" fontId="22" fillId="2" borderId="13" xfId="0" applyNumberFormat="1" applyFont="1" applyFill="1" applyBorder="1" applyAlignment="1">
      <alignment horizontal="center" vertical="top" wrapText="1" readingOrder="1"/>
    </xf>
    <xf numFmtId="0" fontId="2" fillId="2" borderId="5" xfId="0" applyNumberFormat="1" applyFont="1" applyFill="1" applyBorder="1" applyAlignment="1">
      <alignment vertical="top" wrapText="1"/>
    </xf>
    <xf numFmtId="0" fontId="2" fillId="2" borderId="0" xfId="0" applyNumberFormat="1" applyFont="1" applyFill="1" applyBorder="1" applyAlignment="1">
      <alignment vertical="top" wrapText="1"/>
    </xf>
    <xf numFmtId="0" fontId="2" fillId="2" borderId="7" xfId="0" applyNumberFormat="1" applyFont="1" applyFill="1" applyBorder="1" applyAlignment="1">
      <alignment vertical="top" wrapText="1"/>
    </xf>
    <xf numFmtId="0" fontId="11" fillId="2" borderId="0" xfId="0" applyNumberFormat="1" applyFont="1" applyFill="1" applyBorder="1" applyAlignment="1">
      <alignment vertical="top" wrapText="1"/>
    </xf>
    <xf numFmtId="0" fontId="23" fillId="2" borderId="0" xfId="0" applyNumberFormat="1" applyFont="1" applyFill="1" applyBorder="1" applyAlignment="1">
      <alignment horizontal="center" vertical="top" wrapText="1" readingOrder="1"/>
    </xf>
    <xf numFmtId="0" fontId="2" fillId="2" borderId="0" xfId="0" applyNumberFormat="1" applyFont="1" applyFill="1" applyBorder="1" applyAlignment="1">
      <alignment vertical="top" wrapText="1"/>
    </xf>
    <xf numFmtId="0" fontId="11" fillId="2" borderId="0" xfId="0" applyNumberFormat="1" applyFont="1" applyFill="1" applyBorder="1" applyAlignment="1">
      <alignment vertical="top" wrapText="1"/>
    </xf>
    <xf numFmtId="0" fontId="2" fillId="2" borderId="9" xfId="0" applyNumberFormat="1" applyFont="1" applyFill="1" applyBorder="1" applyAlignment="1">
      <alignment vertical="top" wrapText="1"/>
    </xf>
    <xf numFmtId="0" fontId="2" fillId="2" borderId="1" xfId="0" applyNumberFormat="1" applyFont="1" applyFill="1" applyBorder="1" applyAlignment="1">
      <alignment vertical="top" wrapText="1"/>
    </xf>
    <xf numFmtId="0" fontId="2" fillId="2" borderId="14" xfId="0" applyNumberFormat="1" applyFont="1" applyFill="1" applyBorder="1" applyAlignment="1">
      <alignment vertical="top" wrapText="1"/>
    </xf>
  </cellXfs>
  <cellStyles count="2">
    <cellStyle name="Millares" xfId="1" builtinId="3"/>
    <cellStyle name="Normal" xfId="0" builtinId="0"/>
  </cellStyles>
  <dxfs count="4">
    <dxf>
      <font>
        <color auto="1"/>
      </font>
    </dxf>
    <dxf>
      <font>
        <color rgb="FFFF0000"/>
      </font>
    </dxf>
    <dxf>
      <font>
        <color auto="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190500</xdr:colOff>
      <xdr:row>0</xdr:row>
      <xdr:rowOff>9524</xdr:rowOff>
    </xdr:from>
    <xdr:to>
      <xdr:col>4</xdr:col>
      <xdr:colOff>361950</xdr:colOff>
      <xdr:row>5</xdr:row>
      <xdr:rowOff>47625</xdr:rowOff>
    </xdr:to>
    <xdr:pic>
      <xdr:nvPicPr>
        <xdr:cNvPr id="2" name="Picture 1">
          <a:extLst>
            <a:ext uri="{FF2B5EF4-FFF2-40B4-BE49-F238E27FC236}">
              <a16:creationId xmlns:a16="http://schemas.microsoft.com/office/drawing/2014/main" id="{35E050B7-44C5-C04C-BB47-D0C0ABDC7566}"/>
            </a:ext>
          </a:extLst>
        </xdr:cNvPr>
        <xdr:cNvPicPr/>
      </xdr:nvPicPr>
      <xdr:blipFill>
        <a:blip xmlns:r="http://schemas.openxmlformats.org/officeDocument/2006/relationships" r:embed="rId1" cstate="print"/>
        <a:stretch>
          <a:fillRect/>
        </a:stretch>
      </xdr:blipFill>
      <xdr:spPr>
        <a:xfrm>
          <a:off x="2819400" y="9524"/>
          <a:ext cx="1047750" cy="990601"/>
        </a:xfrm>
        <a:prstGeom prst="rect">
          <a:avLst/>
        </a:prstGeom>
      </xdr:spPr>
    </xdr:pic>
    <xdr:clientData/>
  </xdr:twoCellAnchor>
  <xdr:twoCellAnchor>
    <xdr:from>
      <xdr:col>3</xdr:col>
      <xdr:colOff>190500</xdr:colOff>
      <xdr:row>0</xdr:row>
      <xdr:rowOff>9524</xdr:rowOff>
    </xdr:from>
    <xdr:to>
      <xdr:col>4</xdr:col>
      <xdr:colOff>361950</xdr:colOff>
      <xdr:row>5</xdr:row>
      <xdr:rowOff>47625</xdr:rowOff>
    </xdr:to>
    <xdr:pic>
      <xdr:nvPicPr>
        <xdr:cNvPr id="3" name="Picture 1">
          <a:extLst>
            <a:ext uri="{FF2B5EF4-FFF2-40B4-BE49-F238E27FC236}">
              <a16:creationId xmlns:a16="http://schemas.microsoft.com/office/drawing/2014/main" id="{CF59BCDB-75B9-6448-90FD-4C8FEE9F9AB7}"/>
            </a:ext>
          </a:extLst>
        </xdr:cNvPr>
        <xdr:cNvPicPr/>
      </xdr:nvPicPr>
      <xdr:blipFill>
        <a:blip xmlns:r="http://schemas.openxmlformats.org/officeDocument/2006/relationships" r:embed="rId1" cstate="print"/>
        <a:stretch>
          <a:fillRect/>
        </a:stretch>
      </xdr:blipFill>
      <xdr:spPr>
        <a:xfrm>
          <a:off x="2819400" y="9524"/>
          <a:ext cx="1047750" cy="9906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Patron/Desktop/FORMATOS%20DE%20EXCEL/FORMATO%204/2018/Formato%204%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54500-80B4-5D4A-9175-AA71316CFA38}">
  <sheetPr>
    <pageSetUpPr fitToPage="1"/>
  </sheetPr>
  <dimension ref="A1:W83"/>
  <sheetViews>
    <sheetView tabSelected="1" workbookViewId="0">
      <selection activeCell="A18" sqref="A18:D18"/>
    </sheetView>
  </sheetViews>
  <sheetFormatPr baseColWidth="10" defaultColWidth="11.5" defaultRowHeight="15"/>
  <cols>
    <col min="1" max="1" width="1.1640625" style="1" customWidth="1"/>
    <col min="2" max="2" width="4.33203125" style="1" customWidth="1"/>
    <col min="3" max="3" width="1.5" style="1" customWidth="1"/>
    <col min="4" max="4" width="4.33203125" style="1" customWidth="1"/>
    <col min="5" max="5" width="26.5" style="1" customWidth="1"/>
    <col min="6" max="6" width="2.83203125" style="1" customWidth="1"/>
    <col min="7" max="7" width="6.33203125" style="1" customWidth="1"/>
    <col min="8" max="8" width="10.33203125" style="1" customWidth="1"/>
    <col min="9" max="9" width="2.1640625" style="1" customWidth="1"/>
    <col min="10" max="10" width="18.83203125" style="1" customWidth="1"/>
    <col min="11" max="11" width="14.1640625" style="1" bestFit="1" customWidth="1"/>
    <col min="12" max="12" width="1" style="1" hidden="1" customWidth="1"/>
    <col min="13" max="13" width="10.5" style="1" customWidth="1"/>
    <col min="14" max="14" width="0.5" style="1" customWidth="1"/>
    <col min="15" max="15" width="4.33203125" style="1" customWidth="1"/>
    <col min="16" max="16" width="0.83203125" style="1" customWidth="1"/>
    <col min="17" max="17" width="15.5" style="1" customWidth="1"/>
    <col min="18" max="18" width="15" style="1" bestFit="1" customWidth="1"/>
    <col min="19" max="19" width="3.6640625" style="1" customWidth="1"/>
    <col min="20" max="20" width="1" style="1" customWidth="1"/>
    <col min="21" max="21" width="10.83203125" style="1" customWidth="1"/>
    <col min="22" max="22" width="0" style="1" hidden="1" customWidth="1"/>
    <col min="23" max="16384" width="11.5" style="1"/>
  </cols>
  <sheetData>
    <row r="1" spans="1:21" ht="1" customHeight="1">
      <c r="A1" s="100"/>
      <c r="B1" s="99"/>
      <c r="C1" s="99"/>
      <c r="D1" s="99"/>
      <c r="E1" s="99"/>
      <c r="F1" s="99"/>
      <c r="G1" s="99"/>
      <c r="H1" s="99"/>
      <c r="I1" s="99"/>
      <c r="J1" s="99"/>
      <c r="K1" s="99"/>
      <c r="L1" s="99"/>
      <c r="M1" s="99"/>
      <c r="N1" s="99"/>
      <c r="O1" s="99"/>
      <c r="P1" s="99"/>
      <c r="Q1" s="99"/>
      <c r="R1" s="99"/>
      <c r="S1" s="99"/>
      <c r="T1" s="99"/>
      <c r="U1" s="98"/>
    </row>
    <row r="2" spans="1:21" ht="0.5" customHeight="1">
      <c r="A2" s="93"/>
      <c r="B2" s="96"/>
      <c r="C2" s="92"/>
      <c r="D2" s="92"/>
      <c r="E2" s="92"/>
      <c r="F2" s="92"/>
      <c r="G2" s="92"/>
      <c r="H2" s="92"/>
      <c r="I2" s="92"/>
      <c r="J2" s="92"/>
      <c r="K2" s="92"/>
      <c r="L2" s="92"/>
      <c r="M2" s="92"/>
      <c r="N2" s="92"/>
      <c r="O2" s="92"/>
      <c r="P2" s="92"/>
      <c r="Q2" s="92"/>
      <c r="R2" s="92"/>
      <c r="S2" s="92"/>
      <c r="T2" s="92"/>
      <c r="U2" s="91"/>
    </row>
    <row r="3" spans="1:21" ht="27" customHeight="1">
      <c r="A3" s="93"/>
      <c r="B3" s="96"/>
      <c r="C3" s="92"/>
      <c r="D3" s="92"/>
      <c r="E3" s="92"/>
      <c r="F3" s="95" t="s">
        <v>80</v>
      </c>
      <c r="G3" s="94"/>
      <c r="H3" s="94"/>
      <c r="I3" s="94"/>
      <c r="J3" s="94"/>
      <c r="K3" s="94"/>
      <c r="L3" s="94"/>
      <c r="M3" s="94"/>
      <c r="N3" s="94"/>
      <c r="O3" s="94"/>
      <c r="P3" s="94"/>
      <c r="Q3" s="92"/>
      <c r="R3" s="92"/>
      <c r="S3" s="92"/>
      <c r="T3" s="92"/>
      <c r="U3" s="91"/>
    </row>
    <row r="4" spans="1:21" ht="2.25" customHeight="1">
      <c r="A4" s="93"/>
      <c r="B4" s="96"/>
      <c r="C4" s="92"/>
      <c r="D4" s="92"/>
      <c r="E4" s="92"/>
      <c r="F4" s="97"/>
      <c r="G4" s="97"/>
      <c r="H4" s="97"/>
      <c r="I4" s="97"/>
      <c r="J4" s="97"/>
      <c r="K4" s="97"/>
      <c r="L4" s="97"/>
      <c r="M4" s="97"/>
      <c r="N4" s="97"/>
      <c r="O4" s="97"/>
      <c r="P4" s="97"/>
      <c r="Q4" s="92"/>
      <c r="R4" s="92"/>
      <c r="S4" s="92"/>
      <c r="T4" s="92"/>
      <c r="U4" s="91"/>
    </row>
    <row r="5" spans="1:21" ht="3.5" customHeight="1">
      <c r="A5" s="93"/>
      <c r="B5" s="96"/>
      <c r="C5" s="92"/>
      <c r="D5" s="92"/>
      <c r="E5" s="92"/>
      <c r="F5" s="95" t="s">
        <v>79</v>
      </c>
      <c r="G5" s="94"/>
      <c r="H5" s="94"/>
      <c r="I5" s="94"/>
      <c r="J5" s="94"/>
      <c r="K5" s="94"/>
      <c r="L5" s="94"/>
      <c r="M5" s="94"/>
      <c r="N5" s="94"/>
      <c r="O5" s="94"/>
      <c r="P5" s="94"/>
      <c r="Q5" s="92"/>
      <c r="R5" s="92"/>
      <c r="S5" s="92"/>
      <c r="T5" s="92"/>
      <c r="U5" s="91"/>
    </row>
    <row r="6" spans="1:21">
      <c r="A6" s="93"/>
      <c r="B6" s="92"/>
      <c r="C6" s="92"/>
      <c r="D6" s="92"/>
      <c r="E6" s="92"/>
      <c r="F6" s="94"/>
      <c r="G6" s="94"/>
      <c r="H6" s="94"/>
      <c r="I6" s="94"/>
      <c r="J6" s="94"/>
      <c r="K6" s="94"/>
      <c r="L6" s="94"/>
      <c r="M6" s="94"/>
      <c r="N6" s="94"/>
      <c r="O6" s="94"/>
      <c r="P6" s="94"/>
      <c r="Q6" s="92"/>
      <c r="R6" s="92"/>
      <c r="S6" s="92"/>
      <c r="T6" s="92"/>
      <c r="U6" s="91"/>
    </row>
    <row r="7" spans="1:21" ht="1" customHeight="1">
      <c r="A7" s="93"/>
      <c r="B7" s="92"/>
      <c r="C7" s="92"/>
      <c r="D7" s="92"/>
      <c r="E7" s="92"/>
      <c r="F7" s="92"/>
      <c r="G7" s="92"/>
      <c r="H7" s="92"/>
      <c r="I7" s="92"/>
      <c r="J7" s="92"/>
      <c r="K7" s="92"/>
      <c r="L7" s="92"/>
      <c r="M7" s="92"/>
      <c r="N7" s="92"/>
      <c r="O7" s="92"/>
      <c r="P7" s="92"/>
      <c r="Q7" s="92"/>
      <c r="R7" s="92"/>
      <c r="S7" s="92"/>
      <c r="T7" s="92"/>
      <c r="U7" s="91"/>
    </row>
    <row r="8" spans="1:21" ht="8.75" customHeight="1">
      <c r="A8" s="90" t="s">
        <v>8</v>
      </c>
      <c r="B8" s="85"/>
      <c r="C8" s="85"/>
      <c r="D8" s="85"/>
      <c r="E8" s="85"/>
      <c r="F8" s="85"/>
      <c r="G8" s="85"/>
      <c r="H8" s="85"/>
      <c r="I8" s="84"/>
      <c r="J8" s="89" t="s">
        <v>78</v>
      </c>
      <c r="K8" s="88"/>
      <c r="L8" s="88"/>
      <c r="M8" s="88"/>
      <c r="N8" s="88"/>
      <c r="O8" s="88"/>
      <c r="P8" s="88"/>
      <c r="Q8" s="88"/>
      <c r="R8" s="87"/>
      <c r="S8" s="86" t="s">
        <v>8</v>
      </c>
      <c r="T8" s="85"/>
      <c r="U8" s="84"/>
    </row>
    <row r="9" spans="1:21" ht="25.5" customHeight="1">
      <c r="A9" s="83" t="s">
        <v>77</v>
      </c>
      <c r="B9" s="78"/>
      <c r="C9" s="78"/>
      <c r="D9" s="78"/>
      <c r="E9" s="78"/>
      <c r="F9" s="78"/>
      <c r="G9" s="78"/>
      <c r="H9" s="78"/>
      <c r="I9" s="77"/>
      <c r="J9" s="82" t="s">
        <v>76</v>
      </c>
      <c r="K9" s="82" t="s">
        <v>75</v>
      </c>
      <c r="L9" s="34"/>
      <c r="M9" s="81" t="s">
        <v>74</v>
      </c>
      <c r="N9" s="78"/>
      <c r="O9" s="77"/>
      <c r="P9" s="81" t="s">
        <v>73</v>
      </c>
      <c r="Q9" s="77"/>
      <c r="R9" s="80" t="s">
        <v>72</v>
      </c>
      <c r="S9" s="79" t="s">
        <v>71</v>
      </c>
      <c r="T9" s="78"/>
      <c r="U9" s="77"/>
    </row>
    <row r="10" spans="1:21" ht="7.75" customHeight="1">
      <c r="A10" s="59" t="s">
        <v>70</v>
      </c>
      <c r="B10" s="4"/>
      <c r="C10" s="4"/>
      <c r="D10" s="4"/>
      <c r="E10" s="4"/>
      <c r="F10" s="4"/>
      <c r="G10" s="4"/>
      <c r="H10" s="4"/>
      <c r="I10" s="18"/>
      <c r="J10" s="57" t="s">
        <v>8</v>
      </c>
      <c r="K10" s="57" t="s">
        <v>8</v>
      </c>
      <c r="M10" s="55" t="s">
        <v>8</v>
      </c>
      <c r="N10" s="4"/>
      <c r="O10" s="64"/>
      <c r="P10" s="76" t="s">
        <v>8</v>
      </c>
      <c r="Q10" s="75"/>
      <c r="R10" s="56" t="s">
        <v>8</v>
      </c>
      <c r="S10" s="55" t="s">
        <v>8</v>
      </c>
      <c r="T10" s="4"/>
      <c r="U10" s="18"/>
    </row>
    <row r="11" spans="1:21" ht="7.75" customHeight="1">
      <c r="A11" s="28" t="s">
        <v>69</v>
      </c>
      <c r="B11" s="4"/>
      <c r="C11" s="4"/>
      <c r="D11" s="4"/>
      <c r="E11" s="4"/>
      <c r="F11" s="4"/>
      <c r="G11" s="4"/>
      <c r="H11" s="4"/>
      <c r="I11" s="18"/>
      <c r="J11" s="27">
        <v>1431518703</v>
      </c>
      <c r="K11" s="27">
        <v>0</v>
      </c>
      <c r="M11" s="25">
        <f>J11+K11</f>
        <v>1431518703</v>
      </c>
      <c r="N11" s="4"/>
      <c r="O11" s="64"/>
      <c r="P11" s="50">
        <v>1406514701.75</v>
      </c>
      <c r="Q11" s="27">
        <v>1406514701.75</v>
      </c>
      <c r="R11" s="26">
        <v>1406514701.75</v>
      </c>
      <c r="S11" s="66">
        <f>R11-J11</f>
        <v>-25004001.25</v>
      </c>
      <c r="T11" s="37"/>
      <c r="U11" s="36"/>
    </row>
    <row r="12" spans="1:21" ht="7.75" customHeight="1">
      <c r="A12" s="28" t="s">
        <v>68</v>
      </c>
      <c r="B12" s="4"/>
      <c r="C12" s="4"/>
      <c r="D12" s="4"/>
      <c r="E12" s="4"/>
      <c r="F12" s="4"/>
      <c r="G12" s="4"/>
      <c r="H12" s="4"/>
      <c r="I12" s="18"/>
      <c r="J12" s="27">
        <v>0</v>
      </c>
      <c r="K12" s="27">
        <v>0</v>
      </c>
      <c r="M12" s="25">
        <v>0</v>
      </c>
      <c r="N12" s="4"/>
      <c r="O12" s="64"/>
      <c r="P12" s="50">
        <v>0</v>
      </c>
      <c r="Q12" s="27">
        <v>0</v>
      </c>
      <c r="R12" s="26">
        <v>0</v>
      </c>
      <c r="S12" s="25">
        <v>0</v>
      </c>
      <c r="T12" s="4"/>
      <c r="U12" s="18"/>
    </row>
    <row r="13" spans="1:21" ht="7.75" customHeight="1">
      <c r="A13" s="28" t="s">
        <v>67</v>
      </c>
      <c r="B13" s="4"/>
      <c r="C13" s="4"/>
      <c r="D13" s="4"/>
      <c r="E13" s="4"/>
      <c r="F13" s="4"/>
      <c r="G13" s="4"/>
      <c r="H13" s="4"/>
      <c r="I13" s="18"/>
      <c r="J13" s="27">
        <v>0</v>
      </c>
      <c r="K13" s="27">
        <v>0</v>
      </c>
      <c r="M13" s="25">
        <v>0</v>
      </c>
      <c r="N13" s="4"/>
      <c r="O13" s="64"/>
      <c r="P13" s="50">
        <v>0</v>
      </c>
      <c r="Q13" s="27">
        <v>0</v>
      </c>
      <c r="R13" s="26">
        <v>0</v>
      </c>
      <c r="S13" s="25">
        <v>0</v>
      </c>
      <c r="T13" s="4"/>
      <c r="U13" s="18"/>
    </row>
    <row r="14" spans="1:21" ht="7.75" customHeight="1">
      <c r="A14" s="28" t="s">
        <v>66</v>
      </c>
      <c r="B14" s="4"/>
      <c r="C14" s="4"/>
      <c r="D14" s="4"/>
      <c r="E14" s="4"/>
      <c r="F14" s="4"/>
      <c r="G14" s="4"/>
      <c r="H14" s="4"/>
      <c r="I14" s="18"/>
      <c r="J14" s="27">
        <v>428045654</v>
      </c>
      <c r="K14" s="27">
        <v>2852700</v>
      </c>
      <c r="M14" s="25">
        <f>J14+K14</f>
        <v>430898354</v>
      </c>
      <c r="N14" s="4"/>
      <c r="O14" s="64"/>
      <c r="P14" s="50">
        <v>439841775.63999999</v>
      </c>
      <c r="Q14" s="27">
        <v>439841775.63999999</v>
      </c>
      <c r="R14" s="26">
        <v>439841775.63999999</v>
      </c>
      <c r="S14" s="74">
        <f>R14-J14</f>
        <v>11796121.639999986</v>
      </c>
      <c r="T14" s="73"/>
      <c r="U14" s="66"/>
    </row>
    <row r="15" spans="1:21" ht="7.75" customHeight="1">
      <c r="A15" s="28" t="s">
        <v>65</v>
      </c>
      <c r="B15" s="4"/>
      <c r="C15" s="4"/>
      <c r="D15" s="4"/>
      <c r="E15" s="4"/>
      <c r="F15" s="4"/>
      <c r="G15" s="4"/>
      <c r="H15" s="4"/>
      <c r="I15" s="18"/>
      <c r="J15" s="27">
        <v>97850322</v>
      </c>
      <c r="K15" s="27">
        <v>14856977.51</v>
      </c>
      <c r="M15" s="25">
        <f>J15+K15</f>
        <v>112707299.51000001</v>
      </c>
      <c r="N15" s="4"/>
      <c r="O15" s="64"/>
      <c r="P15" s="50">
        <v>118189318.29000001</v>
      </c>
      <c r="Q15" s="27">
        <v>118189318.29000001</v>
      </c>
      <c r="R15" s="26">
        <v>118189318.29000001</v>
      </c>
      <c r="S15" s="74">
        <f>R15-J15</f>
        <v>20338996.290000007</v>
      </c>
      <c r="T15" s="73"/>
      <c r="U15" s="66"/>
    </row>
    <row r="16" spans="1:21" ht="7.75" customHeight="1">
      <c r="A16" s="28" t="s">
        <v>64</v>
      </c>
      <c r="B16" s="4"/>
      <c r="C16" s="4"/>
      <c r="D16" s="4"/>
      <c r="E16" s="4"/>
      <c r="F16" s="4"/>
      <c r="G16" s="4"/>
      <c r="H16" s="4"/>
      <c r="I16" s="18"/>
      <c r="J16" s="27">
        <f>262198567-J30</f>
        <v>53230677</v>
      </c>
      <c r="K16" s="27">
        <f>105634617.5</f>
        <v>105634617.5</v>
      </c>
      <c r="M16" s="25">
        <f>J16+K16</f>
        <v>158865294.5</v>
      </c>
      <c r="N16" s="4"/>
      <c r="O16" s="64"/>
      <c r="P16" s="50">
        <v>159666305.55000001</v>
      </c>
      <c r="Q16" s="27">
        <v>159666305.55000001</v>
      </c>
      <c r="R16" s="26">
        <v>159666305.55000001</v>
      </c>
      <c r="S16" s="74">
        <f>R16-J16</f>
        <v>106435628.55000001</v>
      </c>
      <c r="T16" s="73"/>
      <c r="U16" s="66"/>
    </row>
    <row r="17" spans="1:21" ht="7.75" customHeight="1">
      <c r="A17" s="28" t="s">
        <v>63</v>
      </c>
      <c r="B17" s="4"/>
      <c r="C17" s="4"/>
      <c r="D17" s="4"/>
      <c r="E17" s="4"/>
      <c r="F17" s="4"/>
      <c r="G17" s="4"/>
      <c r="H17" s="4"/>
      <c r="I17" s="18"/>
      <c r="J17" s="27">
        <v>0</v>
      </c>
      <c r="K17" s="27">
        <v>0</v>
      </c>
      <c r="M17" s="25">
        <f>J17+K17</f>
        <v>0</v>
      </c>
      <c r="N17" s="4"/>
      <c r="O17" s="64"/>
      <c r="P17" s="50">
        <v>0</v>
      </c>
      <c r="Q17" s="27">
        <v>0</v>
      </c>
      <c r="R17" s="26">
        <v>0</v>
      </c>
      <c r="S17" s="25">
        <v>0</v>
      </c>
      <c r="T17" s="4"/>
      <c r="U17" s="18"/>
    </row>
    <row r="18" spans="1:21" ht="7.75" customHeight="1">
      <c r="A18" s="28" t="s">
        <v>62</v>
      </c>
      <c r="B18" s="4"/>
      <c r="C18" s="4"/>
      <c r="D18" s="4"/>
      <c r="E18" s="4"/>
      <c r="F18" s="4"/>
      <c r="G18" s="4"/>
      <c r="H18" s="4"/>
      <c r="I18" s="18"/>
      <c r="J18" s="27">
        <f>SUM(J19:J29)</f>
        <v>7409417450</v>
      </c>
      <c r="K18" s="27">
        <f>SUM(K19:K29)</f>
        <v>1232545492</v>
      </c>
      <c r="M18" s="25">
        <f>J18+K18</f>
        <v>8641962942</v>
      </c>
      <c r="N18" s="4"/>
      <c r="O18" s="64"/>
      <c r="P18" s="50">
        <v>8641962942</v>
      </c>
      <c r="Q18" s="27">
        <v>8641962942</v>
      </c>
      <c r="R18" s="27">
        <v>8641962942</v>
      </c>
      <c r="S18" s="66">
        <f>R18-J18</f>
        <v>1232545492</v>
      </c>
      <c r="T18" s="37"/>
      <c r="U18" s="36"/>
    </row>
    <row r="19" spans="1:21" ht="7.75" customHeight="1">
      <c r="A19" s="22" t="s">
        <v>61</v>
      </c>
      <c r="B19" s="4"/>
      <c r="C19" s="4"/>
      <c r="D19" s="4"/>
      <c r="E19" s="4"/>
      <c r="F19" s="4"/>
      <c r="G19" s="4"/>
      <c r="H19" s="4"/>
      <c r="I19" s="18"/>
      <c r="J19" s="21">
        <v>4361060335</v>
      </c>
      <c r="K19" s="54">
        <v>930169689</v>
      </c>
      <c r="M19" s="19">
        <f>J19+K19</f>
        <v>5291230024</v>
      </c>
      <c r="N19" s="4"/>
      <c r="O19" s="64"/>
      <c r="P19" s="52">
        <v>5291230024</v>
      </c>
      <c r="Q19" s="21">
        <v>5291230024</v>
      </c>
      <c r="R19" s="17">
        <v>5291230024</v>
      </c>
      <c r="S19" s="38">
        <f>R19-J19</f>
        <v>930169689</v>
      </c>
      <c r="T19" s="37"/>
      <c r="U19" s="36"/>
    </row>
    <row r="20" spans="1:21" ht="7.75" customHeight="1">
      <c r="A20" s="22" t="s">
        <v>60</v>
      </c>
      <c r="B20" s="4"/>
      <c r="C20" s="4"/>
      <c r="D20" s="4"/>
      <c r="E20" s="4"/>
      <c r="F20" s="4"/>
      <c r="G20" s="4"/>
      <c r="H20" s="4"/>
      <c r="I20" s="18"/>
      <c r="J20" s="21">
        <v>325209312</v>
      </c>
      <c r="K20" s="21">
        <v>14517976</v>
      </c>
      <c r="M20" s="19">
        <f>J20+K20</f>
        <v>339727288</v>
      </c>
      <c r="N20" s="4"/>
      <c r="O20" s="64"/>
      <c r="P20" s="52">
        <v>339727288</v>
      </c>
      <c r="Q20" s="21">
        <v>339727288</v>
      </c>
      <c r="R20" s="17">
        <v>339727288</v>
      </c>
      <c r="S20" s="38">
        <f>R20-J20</f>
        <v>14517976</v>
      </c>
      <c r="T20" s="37"/>
      <c r="U20" s="36"/>
    </row>
    <row r="21" spans="1:21" ht="7.75" customHeight="1">
      <c r="A21" s="22" t="s">
        <v>59</v>
      </c>
      <c r="B21" s="4"/>
      <c r="C21" s="4"/>
      <c r="D21" s="4"/>
      <c r="E21" s="4"/>
      <c r="F21" s="4"/>
      <c r="G21" s="4"/>
      <c r="H21" s="4"/>
      <c r="I21" s="18"/>
      <c r="J21" s="21">
        <v>216889449</v>
      </c>
      <c r="K21" s="21">
        <v>9157690</v>
      </c>
      <c r="M21" s="19">
        <f>J21+K21</f>
        <v>226047139</v>
      </c>
      <c r="N21" s="4"/>
      <c r="O21" s="64"/>
      <c r="P21" s="52">
        <v>226047139</v>
      </c>
      <c r="Q21" s="21">
        <v>226047139</v>
      </c>
      <c r="R21" s="17">
        <v>226047139</v>
      </c>
      <c r="S21" s="38">
        <f>R21-J21</f>
        <v>9157690</v>
      </c>
      <c r="T21" s="37"/>
      <c r="U21" s="36"/>
    </row>
    <row r="22" spans="1:21" ht="7.75" customHeight="1">
      <c r="A22" s="22" t="s">
        <v>58</v>
      </c>
      <c r="B22" s="4"/>
      <c r="C22" s="4"/>
      <c r="D22" s="4"/>
      <c r="E22" s="4"/>
      <c r="F22" s="4"/>
      <c r="G22" s="4"/>
      <c r="H22" s="4"/>
      <c r="I22" s="18"/>
      <c r="J22" s="21">
        <v>0</v>
      </c>
      <c r="K22" s="21">
        <v>0</v>
      </c>
      <c r="M22" s="19">
        <f>J22+K22</f>
        <v>0</v>
      </c>
      <c r="N22" s="4"/>
      <c r="O22" s="64"/>
      <c r="P22" s="52">
        <v>0</v>
      </c>
      <c r="Q22" s="21">
        <v>0</v>
      </c>
      <c r="R22" s="17">
        <v>0</v>
      </c>
      <c r="S22" s="72">
        <f>R22-J22</f>
        <v>0</v>
      </c>
      <c r="T22" s="71"/>
      <c r="U22" s="70"/>
    </row>
    <row r="23" spans="1:21" ht="7.75" customHeight="1">
      <c r="A23" s="22" t="s">
        <v>57</v>
      </c>
      <c r="B23" s="4"/>
      <c r="C23" s="4"/>
      <c r="D23" s="4"/>
      <c r="E23" s="4"/>
      <c r="F23" s="4"/>
      <c r="G23" s="4"/>
      <c r="H23" s="4"/>
      <c r="I23" s="18"/>
      <c r="J23" s="21">
        <v>1667490905</v>
      </c>
      <c r="K23" s="21">
        <v>176665282</v>
      </c>
      <c r="M23" s="19">
        <f>J23+K23</f>
        <v>1844156187</v>
      </c>
      <c r="N23" s="4"/>
      <c r="O23" s="64"/>
      <c r="P23" s="52">
        <v>1844156187</v>
      </c>
      <c r="Q23" s="21">
        <v>1844156187</v>
      </c>
      <c r="R23" s="17">
        <v>1844156187</v>
      </c>
      <c r="S23" s="38">
        <f>R23-J23</f>
        <v>176665282</v>
      </c>
      <c r="T23" s="37"/>
      <c r="U23" s="36"/>
    </row>
    <row r="24" spans="1:21" ht="7.75" customHeight="1">
      <c r="A24" s="22" t="s">
        <v>56</v>
      </c>
      <c r="B24" s="4"/>
      <c r="C24" s="4"/>
      <c r="D24" s="4"/>
      <c r="E24" s="4"/>
      <c r="F24" s="4"/>
      <c r="G24" s="4"/>
      <c r="H24" s="4"/>
      <c r="I24" s="18"/>
      <c r="J24" s="21">
        <v>98848616</v>
      </c>
      <c r="K24" s="53">
        <v>-42864830</v>
      </c>
      <c r="M24" s="19">
        <f>J24+K24</f>
        <v>55983786</v>
      </c>
      <c r="N24" s="4"/>
      <c r="O24" s="64"/>
      <c r="P24" s="52">
        <v>55983786</v>
      </c>
      <c r="Q24" s="21">
        <v>55983786</v>
      </c>
      <c r="R24" s="17">
        <v>55983786</v>
      </c>
      <c r="S24" s="38">
        <f>R24-J24</f>
        <v>-42864830</v>
      </c>
      <c r="T24" s="37"/>
      <c r="U24" s="36"/>
    </row>
    <row r="25" spans="1:21" ht="7.75" customHeight="1">
      <c r="A25" s="22" t="s">
        <v>55</v>
      </c>
      <c r="B25" s="4"/>
      <c r="C25" s="4"/>
      <c r="D25" s="4"/>
      <c r="E25" s="4"/>
      <c r="F25" s="4"/>
      <c r="G25" s="4"/>
      <c r="H25" s="4"/>
      <c r="I25" s="18"/>
      <c r="J25" s="21">
        <v>0</v>
      </c>
      <c r="K25" s="21">
        <v>0</v>
      </c>
      <c r="M25" s="19">
        <f>J25+K25</f>
        <v>0</v>
      </c>
      <c r="N25" s="4"/>
      <c r="O25" s="64"/>
      <c r="P25" s="52">
        <v>0</v>
      </c>
      <c r="Q25" s="21">
        <v>0</v>
      </c>
      <c r="R25" s="17">
        <v>0</v>
      </c>
      <c r="S25" s="19">
        <v>0</v>
      </c>
      <c r="T25" s="4"/>
      <c r="U25" s="18"/>
    </row>
    <row r="26" spans="1:21" ht="7.75" customHeight="1">
      <c r="A26" s="22" t="s">
        <v>54</v>
      </c>
      <c r="B26" s="4"/>
      <c r="C26" s="4"/>
      <c r="D26" s="4"/>
      <c r="E26" s="4"/>
      <c r="F26" s="4"/>
      <c r="G26" s="4"/>
      <c r="H26" s="4"/>
      <c r="I26" s="18"/>
      <c r="J26" s="21">
        <v>0</v>
      </c>
      <c r="K26" s="21">
        <v>0</v>
      </c>
      <c r="M26" s="19">
        <f>J26+K26</f>
        <v>0</v>
      </c>
      <c r="N26" s="4"/>
      <c r="O26" s="64"/>
      <c r="P26" s="52">
        <v>0</v>
      </c>
      <c r="Q26" s="21">
        <v>0</v>
      </c>
      <c r="R26" s="17">
        <v>0</v>
      </c>
      <c r="S26" s="19">
        <v>0</v>
      </c>
      <c r="T26" s="4"/>
      <c r="U26" s="18"/>
    </row>
    <row r="27" spans="1:21" ht="7.75" customHeight="1">
      <c r="A27" s="22" t="s">
        <v>53</v>
      </c>
      <c r="B27" s="4"/>
      <c r="C27" s="4"/>
      <c r="D27" s="4"/>
      <c r="E27" s="4"/>
      <c r="F27" s="4"/>
      <c r="G27" s="4"/>
      <c r="H27" s="4"/>
      <c r="I27" s="18"/>
      <c r="J27" s="21">
        <v>189918833</v>
      </c>
      <c r="K27" s="54">
        <v>3576556</v>
      </c>
      <c r="M27" s="19">
        <f>J27+K27</f>
        <v>193495389</v>
      </c>
      <c r="N27" s="4"/>
      <c r="O27" s="64"/>
      <c r="P27" s="52">
        <v>193495389</v>
      </c>
      <c r="Q27" s="21">
        <v>193495389</v>
      </c>
      <c r="R27" s="17">
        <v>193495389</v>
      </c>
      <c r="S27" s="38">
        <f>R27-J27</f>
        <v>3576556</v>
      </c>
      <c r="T27" s="37"/>
      <c r="U27" s="36"/>
    </row>
    <row r="28" spans="1:21" ht="7.75" customHeight="1">
      <c r="A28" s="22" t="s">
        <v>52</v>
      </c>
      <c r="B28" s="4"/>
      <c r="C28" s="4"/>
      <c r="D28" s="4"/>
      <c r="E28" s="4"/>
      <c r="F28" s="4"/>
      <c r="G28" s="4"/>
      <c r="H28" s="4"/>
      <c r="I28" s="18"/>
      <c r="J28" s="21">
        <v>550000000</v>
      </c>
      <c r="K28" s="54">
        <v>141323129</v>
      </c>
      <c r="M28" s="19">
        <f>J28+K28</f>
        <v>691323129</v>
      </c>
      <c r="N28" s="4"/>
      <c r="O28" s="64"/>
      <c r="P28" s="52">
        <v>691323129</v>
      </c>
      <c r="Q28" s="21">
        <v>691323129</v>
      </c>
      <c r="R28" s="17">
        <v>691323129</v>
      </c>
      <c r="S28" s="38">
        <f>R28-J28</f>
        <v>141323129</v>
      </c>
      <c r="T28" s="37"/>
      <c r="U28" s="36"/>
    </row>
    <row r="29" spans="1:21" ht="7.75" customHeight="1">
      <c r="A29" s="22" t="s">
        <v>51</v>
      </c>
      <c r="B29" s="4"/>
      <c r="C29" s="4"/>
      <c r="D29" s="4"/>
      <c r="E29" s="4"/>
      <c r="F29" s="4"/>
      <c r="G29" s="4"/>
      <c r="H29" s="4"/>
      <c r="I29" s="18"/>
      <c r="J29" s="21">
        <v>0</v>
      </c>
      <c r="K29" s="54">
        <v>0</v>
      </c>
      <c r="M29" s="19">
        <f>J29+K29</f>
        <v>0</v>
      </c>
      <c r="N29" s="4"/>
      <c r="O29" s="64"/>
      <c r="P29" s="52">
        <v>0</v>
      </c>
      <c r="Q29" s="21">
        <v>0</v>
      </c>
      <c r="R29" s="17">
        <v>0</v>
      </c>
      <c r="S29" s="19">
        <v>0</v>
      </c>
      <c r="T29" s="4"/>
      <c r="U29" s="18"/>
    </row>
    <row r="30" spans="1:21" ht="7.75" customHeight="1">
      <c r="A30" s="28" t="s">
        <v>50</v>
      </c>
      <c r="B30" s="4"/>
      <c r="C30" s="4"/>
      <c r="D30" s="4"/>
      <c r="E30" s="4"/>
      <c r="F30" s="4"/>
      <c r="G30" s="4"/>
      <c r="H30" s="4"/>
      <c r="I30" s="18"/>
      <c r="J30" s="27">
        <f>SUM(J31:J35)</f>
        <v>208967890</v>
      </c>
      <c r="K30" s="69">
        <f>SUM(K31:K35)</f>
        <v>8396285.5800000001</v>
      </c>
      <c r="M30" s="25">
        <f>J30+K30</f>
        <v>217364175.58000001</v>
      </c>
      <c r="N30" s="4"/>
      <c r="O30" s="64"/>
      <c r="P30" s="50">
        <v>222458505.68000001</v>
      </c>
      <c r="Q30" s="27">
        <v>222458505.68000001</v>
      </c>
      <c r="R30" s="26">
        <v>222458505.68000001</v>
      </c>
      <c r="S30" s="66">
        <f>R30-J30</f>
        <v>13490615.680000007</v>
      </c>
      <c r="T30" s="37"/>
      <c r="U30" s="36"/>
    </row>
    <row r="31" spans="1:21" ht="7.75" customHeight="1">
      <c r="A31" s="22" t="s">
        <v>49</v>
      </c>
      <c r="B31" s="4"/>
      <c r="C31" s="4"/>
      <c r="D31" s="4"/>
      <c r="E31" s="4"/>
      <c r="F31" s="4"/>
      <c r="G31" s="4"/>
      <c r="H31" s="4"/>
      <c r="I31" s="18"/>
      <c r="J31" s="21">
        <v>0</v>
      </c>
      <c r="K31" s="21">
        <v>1875</v>
      </c>
      <c r="M31" s="19">
        <f>J31+K31</f>
        <v>1875</v>
      </c>
      <c r="N31" s="4"/>
      <c r="O31" s="64"/>
      <c r="P31" s="52">
        <v>1875</v>
      </c>
      <c r="Q31" s="21">
        <v>1875</v>
      </c>
      <c r="R31" s="17">
        <v>1875</v>
      </c>
      <c r="S31" s="66">
        <f>R31-J31</f>
        <v>1875</v>
      </c>
      <c r="T31" s="37"/>
      <c r="U31" s="36"/>
    </row>
    <row r="32" spans="1:21" ht="7.75" customHeight="1">
      <c r="A32" s="22" t="s">
        <v>48</v>
      </c>
      <c r="B32" s="4"/>
      <c r="C32" s="4"/>
      <c r="D32" s="4"/>
      <c r="E32" s="4"/>
      <c r="F32" s="4"/>
      <c r="G32" s="4"/>
      <c r="H32" s="4"/>
      <c r="I32" s="18"/>
      <c r="J32" s="21">
        <v>12537803</v>
      </c>
      <c r="K32" s="21">
        <v>0</v>
      </c>
      <c r="M32" s="19">
        <f>J32+K32</f>
        <v>12537803</v>
      </c>
      <c r="N32" s="4"/>
      <c r="O32" s="64"/>
      <c r="P32" s="52">
        <v>12537803</v>
      </c>
      <c r="Q32" s="21">
        <v>12537803</v>
      </c>
      <c r="R32" s="17">
        <v>12537803</v>
      </c>
      <c r="S32" s="68">
        <f>R32-J32</f>
        <v>0</v>
      </c>
      <c r="T32" s="4"/>
      <c r="U32" s="18"/>
    </row>
    <row r="33" spans="1:23" ht="7.75" customHeight="1">
      <c r="A33" s="22" t="s">
        <v>47</v>
      </c>
      <c r="B33" s="4"/>
      <c r="C33" s="4"/>
      <c r="D33" s="4"/>
      <c r="E33" s="4"/>
      <c r="F33" s="4"/>
      <c r="G33" s="4"/>
      <c r="H33" s="4"/>
      <c r="I33" s="18"/>
      <c r="J33" s="21">
        <v>52959352</v>
      </c>
      <c r="K33" s="54">
        <v>0</v>
      </c>
      <c r="M33" s="19">
        <f>J33+K33</f>
        <v>52959352</v>
      </c>
      <c r="N33" s="4"/>
      <c r="O33" s="64"/>
      <c r="P33" s="52">
        <v>42199543</v>
      </c>
      <c r="Q33" s="21">
        <v>42199543</v>
      </c>
      <c r="R33" s="17">
        <v>42199543</v>
      </c>
      <c r="S33" s="38">
        <f>R33-J33</f>
        <v>-10759809</v>
      </c>
      <c r="T33" s="37"/>
      <c r="U33" s="36"/>
    </row>
    <row r="34" spans="1:23" ht="7.75" customHeight="1">
      <c r="A34" s="22" t="s">
        <v>46</v>
      </c>
      <c r="B34" s="4"/>
      <c r="C34" s="4"/>
      <c r="D34" s="4"/>
      <c r="E34" s="4"/>
      <c r="F34" s="4"/>
      <c r="G34" s="4"/>
      <c r="H34" s="4"/>
      <c r="I34" s="18"/>
      <c r="J34" s="21">
        <v>24070574</v>
      </c>
      <c r="K34" s="54">
        <v>0</v>
      </c>
      <c r="M34" s="19">
        <f>J34+K34</f>
        <v>24070574</v>
      </c>
      <c r="N34" s="4"/>
      <c r="O34" s="64"/>
      <c r="P34" s="52">
        <v>18121105</v>
      </c>
      <c r="Q34" s="21">
        <v>18121105</v>
      </c>
      <c r="R34" s="17">
        <v>18121105</v>
      </c>
      <c r="S34" s="38">
        <f>R34-J34</f>
        <v>-5949469</v>
      </c>
      <c r="T34" s="37"/>
      <c r="U34" s="36"/>
    </row>
    <row r="35" spans="1:23" ht="7.75" customHeight="1">
      <c r="A35" s="22" t="s">
        <v>45</v>
      </c>
      <c r="B35" s="4"/>
      <c r="C35" s="4"/>
      <c r="D35" s="4"/>
      <c r="E35" s="4"/>
      <c r="F35" s="4"/>
      <c r="G35" s="4"/>
      <c r="H35" s="4"/>
      <c r="I35" s="18"/>
      <c r="J35" s="21">
        <v>119400161</v>
      </c>
      <c r="K35" s="21">
        <f>8394410.58</f>
        <v>8394410.5800000001</v>
      </c>
      <c r="M35" s="19">
        <f>J35+K35</f>
        <v>127794571.58</v>
      </c>
      <c r="N35" s="4"/>
      <c r="O35" s="64"/>
      <c r="P35" s="52">
        <v>149598179.68000001</v>
      </c>
      <c r="Q35" s="21">
        <v>149598179.68000001</v>
      </c>
      <c r="R35" s="17">
        <v>149598179.68000001</v>
      </c>
      <c r="S35" s="38">
        <f>R35-J35</f>
        <v>30198018.680000007</v>
      </c>
      <c r="T35" s="37"/>
      <c r="U35" s="36"/>
    </row>
    <row r="36" spans="1:23" ht="7.75" customHeight="1">
      <c r="A36" s="28" t="s">
        <v>44</v>
      </c>
      <c r="B36" s="4"/>
      <c r="C36" s="4"/>
      <c r="D36" s="4"/>
      <c r="E36" s="4"/>
      <c r="F36" s="4"/>
      <c r="G36" s="4"/>
      <c r="H36" s="4"/>
      <c r="I36" s="18"/>
      <c r="J36" s="27">
        <v>0</v>
      </c>
      <c r="K36" s="27">
        <v>0</v>
      </c>
      <c r="M36" s="25">
        <v>0</v>
      </c>
      <c r="N36" s="4"/>
      <c r="O36" s="64"/>
      <c r="P36" s="50">
        <v>0</v>
      </c>
      <c r="Q36" s="27">
        <v>0</v>
      </c>
      <c r="R36" s="26">
        <v>0</v>
      </c>
      <c r="S36" s="25">
        <v>0</v>
      </c>
      <c r="T36" s="4"/>
      <c r="U36" s="18"/>
    </row>
    <row r="37" spans="1:23" ht="7.75" customHeight="1">
      <c r="A37" s="28" t="s">
        <v>43</v>
      </c>
      <c r="B37" s="4"/>
      <c r="C37" s="4"/>
      <c r="D37" s="4"/>
      <c r="E37" s="4"/>
      <c r="F37" s="4"/>
      <c r="G37" s="4"/>
      <c r="H37" s="4"/>
      <c r="I37" s="18"/>
      <c r="J37" s="27">
        <v>0</v>
      </c>
      <c r="K37" s="27">
        <f>K38</f>
        <v>154186192.20000002</v>
      </c>
      <c r="M37" s="25">
        <f>J37+K37</f>
        <v>154186192.20000002</v>
      </c>
      <c r="N37" s="4"/>
      <c r="O37" s="64"/>
      <c r="P37" s="50">
        <f>P38</f>
        <v>154186192.19999999</v>
      </c>
      <c r="Q37" s="27">
        <f>Q38</f>
        <v>154186192.19999999</v>
      </c>
      <c r="R37" s="26">
        <f>R38</f>
        <v>154186192.19999999</v>
      </c>
      <c r="S37" s="66">
        <f>R37-J37</f>
        <v>154186192.19999999</v>
      </c>
      <c r="T37" s="37"/>
      <c r="U37" s="36"/>
      <c r="W37" s="67"/>
    </row>
    <row r="38" spans="1:23" ht="7.75" customHeight="1">
      <c r="A38" s="22" t="s">
        <v>42</v>
      </c>
      <c r="B38" s="4"/>
      <c r="C38" s="4"/>
      <c r="D38" s="4"/>
      <c r="E38" s="4"/>
      <c r="F38" s="4"/>
      <c r="G38" s="4"/>
      <c r="H38" s="4"/>
      <c r="I38" s="18"/>
      <c r="J38" s="21">
        <v>0</v>
      </c>
      <c r="K38" s="21">
        <f>356202.3+150000000+1615597.1+484505.9+83826.9+1646060</f>
        <v>154186192.20000002</v>
      </c>
      <c r="M38" s="19">
        <f>J38+K38</f>
        <v>154186192.20000002</v>
      </c>
      <c r="N38" s="4"/>
      <c r="O38" s="64"/>
      <c r="P38" s="52">
        <f>1615132.2+152571060</f>
        <v>154186192.19999999</v>
      </c>
      <c r="Q38" s="21">
        <f>1615132.2+152571060</f>
        <v>154186192.19999999</v>
      </c>
      <c r="R38" s="17">
        <f>1615132.2+152571060</f>
        <v>154186192.19999999</v>
      </c>
      <c r="S38" s="66">
        <f>R38-J38</f>
        <v>154186192.19999999</v>
      </c>
      <c r="T38" s="37"/>
      <c r="U38" s="36"/>
    </row>
    <row r="39" spans="1:23" ht="7.75" customHeight="1">
      <c r="A39" s="28" t="s">
        <v>41</v>
      </c>
      <c r="B39" s="4"/>
      <c r="C39" s="4"/>
      <c r="D39" s="4"/>
      <c r="E39" s="4"/>
      <c r="F39" s="4"/>
      <c r="G39" s="4"/>
      <c r="H39" s="4"/>
      <c r="I39" s="18"/>
      <c r="J39" s="27">
        <v>0</v>
      </c>
      <c r="K39" s="27">
        <v>0</v>
      </c>
      <c r="M39" s="25">
        <v>0</v>
      </c>
      <c r="N39" s="4"/>
      <c r="O39" s="64"/>
      <c r="P39" s="50">
        <v>0</v>
      </c>
      <c r="Q39" s="27">
        <v>0</v>
      </c>
      <c r="R39" s="26">
        <v>0</v>
      </c>
      <c r="S39" s="65">
        <f>R39-J39</f>
        <v>0</v>
      </c>
      <c r="T39" s="4"/>
      <c r="U39" s="18"/>
    </row>
    <row r="40" spans="1:23" ht="7.75" customHeight="1">
      <c r="A40" s="22" t="s">
        <v>40</v>
      </c>
      <c r="B40" s="4"/>
      <c r="C40" s="4"/>
      <c r="D40" s="4"/>
      <c r="E40" s="4"/>
      <c r="F40" s="4"/>
      <c r="G40" s="4"/>
      <c r="H40" s="4"/>
      <c r="I40" s="18"/>
      <c r="J40" s="21">
        <v>0</v>
      </c>
      <c r="K40" s="21">
        <v>0</v>
      </c>
      <c r="M40" s="19">
        <v>0</v>
      </c>
      <c r="N40" s="4"/>
      <c r="O40" s="64"/>
      <c r="P40" s="52">
        <v>0</v>
      </c>
      <c r="Q40" s="21">
        <v>0</v>
      </c>
      <c r="R40" s="17">
        <v>0</v>
      </c>
      <c r="S40" s="19">
        <v>0</v>
      </c>
      <c r="T40" s="4"/>
      <c r="U40" s="18"/>
    </row>
    <row r="41" spans="1:23" ht="7.75" customHeight="1">
      <c r="A41" s="22" t="s">
        <v>39</v>
      </c>
      <c r="B41" s="4"/>
      <c r="C41" s="4"/>
      <c r="D41" s="4"/>
      <c r="E41" s="4"/>
      <c r="F41" s="4"/>
      <c r="G41" s="4"/>
      <c r="H41" s="4"/>
      <c r="I41" s="18"/>
      <c r="J41" s="21">
        <v>0</v>
      </c>
      <c r="K41" s="21">
        <v>0</v>
      </c>
      <c r="M41" s="19">
        <v>0</v>
      </c>
      <c r="N41" s="4"/>
      <c r="O41" s="64"/>
      <c r="P41" s="52">
        <v>0</v>
      </c>
      <c r="Q41" s="21">
        <v>0</v>
      </c>
      <c r="R41" s="17">
        <v>0</v>
      </c>
      <c r="S41" s="19">
        <v>0</v>
      </c>
      <c r="T41" s="4"/>
      <c r="U41" s="18"/>
    </row>
    <row r="42" spans="1:23" ht="7.75" customHeight="1">
      <c r="A42" s="35" t="s">
        <v>38</v>
      </c>
      <c r="B42" s="4"/>
      <c r="C42" s="4"/>
      <c r="D42" s="4"/>
      <c r="E42" s="4"/>
      <c r="F42" s="4"/>
      <c r="G42" s="4"/>
      <c r="H42" s="4"/>
      <c r="I42" s="18"/>
      <c r="J42" s="60">
        <f>SUM(J11+J14+J15+J16+J18+J30+J37)</f>
        <v>9629030696</v>
      </c>
      <c r="K42" s="60">
        <f>SUM(K11+K14+K15+K16+K18+K30+K37)</f>
        <v>1518472264.79</v>
      </c>
      <c r="L42" s="63"/>
      <c r="M42" s="42">
        <f>J42+K42</f>
        <v>11147502960.790001</v>
      </c>
      <c r="N42" s="62"/>
      <c r="O42" s="61"/>
      <c r="P42" s="42">
        <f>P11+P14+P15+P16+P18+P30+P37</f>
        <v>11142819741.110001</v>
      </c>
      <c r="Q42" s="61"/>
      <c r="R42" s="60">
        <f>SUM(R11+R14+R15+R16+R18+R30+R37)</f>
        <v>11142819741.110001</v>
      </c>
      <c r="S42" s="49">
        <f>S11+S14+S15+S16+S18+S30+S37+S39</f>
        <v>1513789045.1100001</v>
      </c>
      <c r="T42" s="4"/>
      <c r="U42" s="18"/>
    </row>
    <row r="43" spans="1:23" ht="7.75" customHeight="1">
      <c r="A43" s="59" t="s">
        <v>37</v>
      </c>
      <c r="B43" s="4"/>
      <c r="C43" s="4"/>
      <c r="D43" s="4"/>
      <c r="E43" s="4"/>
      <c r="F43" s="4"/>
      <c r="G43" s="4"/>
      <c r="H43" s="4"/>
      <c r="I43" s="18"/>
      <c r="J43" s="57" t="s">
        <v>8</v>
      </c>
      <c r="K43" s="58"/>
      <c r="M43" s="55" t="s">
        <v>8</v>
      </c>
      <c r="N43" s="4"/>
      <c r="O43" s="18"/>
      <c r="P43" s="55" t="s">
        <v>8</v>
      </c>
      <c r="Q43" s="18"/>
      <c r="R43" s="56" t="s">
        <v>8</v>
      </c>
      <c r="S43" s="55" t="s">
        <v>8</v>
      </c>
      <c r="T43" s="4"/>
      <c r="U43" s="18"/>
    </row>
    <row r="44" spans="1:23" ht="7.75" customHeight="1">
      <c r="A44" s="28" t="s">
        <v>36</v>
      </c>
      <c r="B44" s="4"/>
      <c r="C44" s="4"/>
      <c r="D44" s="4"/>
      <c r="E44" s="4"/>
      <c r="F44" s="4"/>
      <c r="G44" s="4"/>
      <c r="H44" s="4"/>
      <c r="I44" s="18"/>
      <c r="J44" s="57" t="s">
        <v>8</v>
      </c>
      <c r="K44" s="57"/>
      <c r="M44" s="55" t="s">
        <v>8</v>
      </c>
      <c r="N44" s="4"/>
      <c r="O44" s="18"/>
      <c r="P44" s="55" t="s">
        <v>8</v>
      </c>
      <c r="Q44" s="18"/>
      <c r="R44" s="56" t="s">
        <v>8</v>
      </c>
      <c r="S44" s="55" t="s">
        <v>8</v>
      </c>
      <c r="T44" s="4"/>
      <c r="U44" s="18"/>
    </row>
    <row r="45" spans="1:23" ht="7.75" customHeight="1">
      <c r="A45" s="28" t="s">
        <v>35</v>
      </c>
      <c r="B45" s="4"/>
      <c r="C45" s="4"/>
      <c r="D45" s="4"/>
      <c r="E45" s="4"/>
      <c r="F45" s="4"/>
      <c r="G45" s="4"/>
      <c r="H45" s="4"/>
      <c r="I45" s="18"/>
      <c r="J45" s="27">
        <f>SUM(J46:J53)</f>
        <v>7980660064</v>
      </c>
      <c r="K45" s="27">
        <f>SUM(K46:K53)</f>
        <v>65418820.120000005</v>
      </c>
      <c r="M45" s="51">
        <f>J45+K45</f>
        <v>8046078884.1199999</v>
      </c>
      <c r="N45" s="51"/>
      <c r="O45" s="51"/>
      <c r="P45" s="50">
        <f>SUM(P46:P53)</f>
        <v>8046078884.1199999</v>
      </c>
      <c r="Q45" s="27">
        <f>SUM(Q46:Q53)</f>
        <v>8046078884.1199999</v>
      </c>
      <c r="R45" s="26">
        <f>SUM(R46:R53)</f>
        <v>8046078884.1199999</v>
      </c>
      <c r="S45" s="25">
        <f>R45-J45</f>
        <v>65418820.119999886</v>
      </c>
      <c r="T45" s="4"/>
      <c r="U45" s="18"/>
    </row>
    <row r="46" spans="1:23" ht="7.75" customHeight="1">
      <c r="A46" s="22" t="s">
        <v>34</v>
      </c>
      <c r="B46" s="4"/>
      <c r="C46" s="4"/>
      <c r="D46" s="4"/>
      <c r="E46" s="4"/>
      <c r="F46" s="4"/>
      <c r="G46" s="4"/>
      <c r="H46" s="4"/>
      <c r="I46" s="18"/>
      <c r="J46" s="21">
        <v>4251642339</v>
      </c>
      <c r="K46" s="54">
        <v>36932287.460000001</v>
      </c>
      <c r="M46" s="20">
        <f>J46+K46</f>
        <v>4288574626.46</v>
      </c>
      <c r="N46" s="20"/>
      <c r="O46" s="20"/>
      <c r="P46" s="52">
        <v>4288574626.46</v>
      </c>
      <c r="Q46" s="21">
        <v>4288574626.46</v>
      </c>
      <c r="R46" s="17">
        <v>4288574626.46</v>
      </c>
      <c r="S46" s="19">
        <f>R46-J46</f>
        <v>36932287.460000038</v>
      </c>
      <c r="T46" s="4"/>
      <c r="U46" s="18"/>
    </row>
    <row r="47" spans="1:23" ht="7.75" customHeight="1">
      <c r="A47" s="22" t="s">
        <v>33</v>
      </c>
      <c r="B47" s="4"/>
      <c r="C47" s="4"/>
      <c r="D47" s="4"/>
      <c r="E47" s="4"/>
      <c r="F47" s="4"/>
      <c r="G47" s="4"/>
      <c r="H47" s="4"/>
      <c r="I47" s="18"/>
      <c r="J47" s="21">
        <v>1545278708</v>
      </c>
      <c r="K47" s="54">
        <v>26859313.710000001</v>
      </c>
      <c r="M47" s="20">
        <f>J47+K47</f>
        <v>1572138021.71</v>
      </c>
      <c r="N47" s="20"/>
      <c r="O47" s="20"/>
      <c r="P47" s="52">
        <v>1572138021.71</v>
      </c>
      <c r="Q47" s="21">
        <v>1572138021.71</v>
      </c>
      <c r="R47" s="17">
        <v>1572138021.71</v>
      </c>
      <c r="S47" s="19">
        <f>R47-J47</f>
        <v>26859313.710000038</v>
      </c>
      <c r="T47" s="4"/>
      <c r="U47" s="18"/>
    </row>
    <row r="48" spans="1:23" ht="7.75" customHeight="1">
      <c r="A48" s="22" t="s">
        <v>32</v>
      </c>
      <c r="B48" s="4"/>
      <c r="C48" s="4"/>
      <c r="D48" s="4"/>
      <c r="E48" s="4"/>
      <c r="F48" s="4"/>
      <c r="G48" s="4"/>
      <c r="H48" s="4"/>
      <c r="I48" s="18"/>
      <c r="J48" s="21">
        <v>775558404</v>
      </c>
      <c r="K48" s="21">
        <v>9918168</v>
      </c>
      <c r="M48" s="20">
        <f>J48+K48</f>
        <v>785476572</v>
      </c>
      <c r="N48" s="20"/>
      <c r="O48" s="20"/>
      <c r="P48" s="52">
        <v>785476572</v>
      </c>
      <c r="Q48" s="21">
        <v>785476572</v>
      </c>
      <c r="R48" s="17">
        <v>785476572</v>
      </c>
      <c r="S48" s="19">
        <f>R48-J48</f>
        <v>9918168</v>
      </c>
      <c r="T48" s="4"/>
      <c r="U48" s="18"/>
    </row>
    <row r="49" spans="1:21" ht="7.75" customHeight="1">
      <c r="A49" s="22" t="s">
        <v>31</v>
      </c>
      <c r="B49" s="4"/>
      <c r="C49" s="4"/>
      <c r="D49" s="4"/>
      <c r="E49" s="4"/>
      <c r="F49" s="4"/>
      <c r="G49" s="4"/>
      <c r="H49" s="4"/>
      <c r="I49" s="18"/>
      <c r="J49" s="21">
        <v>550616053</v>
      </c>
      <c r="K49" s="21">
        <v>4859898</v>
      </c>
      <c r="M49" s="20">
        <f>J49+K49</f>
        <v>555475951</v>
      </c>
      <c r="N49" s="20"/>
      <c r="O49" s="20"/>
      <c r="P49" s="52">
        <v>555475951</v>
      </c>
      <c r="Q49" s="21">
        <v>555475951</v>
      </c>
      <c r="R49" s="17">
        <v>555475951</v>
      </c>
      <c r="S49" s="19">
        <f>R49-J49</f>
        <v>4859898</v>
      </c>
      <c r="T49" s="4"/>
      <c r="U49" s="18"/>
    </row>
    <row r="50" spans="1:21" ht="7.75" customHeight="1">
      <c r="A50" s="22" t="s">
        <v>30</v>
      </c>
      <c r="B50" s="4"/>
      <c r="C50" s="4"/>
      <c r="D50" s="4"/>
      <c r="E50" s="4"/>
      <c r="F50" s="4"/>
      <c r="G50" s="4"/>
      <c r="H50" s="4"/>
      <c r="I50" s="18"/>
      <c r="J50" s="21">
        <v>382739746</v>
      </c>
      <c r="K50" s="53">
        <v>-30111586</v>
      </c>
      <c r="M50" s="20">
        <f>J50+K50</f>
        <v>352628160</v>
      </c>
      <c r="N50" s="20"/>
      <c r="O50" s="20"/>
      <c r="P50" s="52">
        <v>352628160</v>
      </c>
      <c r="Q50" s="21">
        <v>352628160</v>
      </c>
      <c r="R50" s="17">
        <v>352628160</v>
      </c>
      <c r="S50" s="19">
        <f>R50-J50</f>
        <v>-30111586</v>
      </c>
      <c r="T50" s="4"/>
      <c r="U50" s="18"/>
    </row>
    <row r="51" spans="1:21" ht="7.75" customHeight="1">
      <c r="A51" s="22" t="s">
        <v>29</v>
      </c>
      <c r="B51" s="4"/>
      <c r="C51" s="4"/>
      <c r="D51" s="4"/>
      <c r="E51" s="4"/>
      <c r="F51" s="4"/>
      <c r="G51" s="4"/>
      <c r="H51" s="4"/>
      <c r="I51" s="18"/>
      <c r="J51" s="21">
        <v>97839444</v>
      </c>
      <c r="K51" s="21">
        <v>2294453.950000003</v>
      </c>
      <c r="M51" s="20">
        <f>J51+K51</f>
        <v>100133897.95</v>
      </c>
      <c r="N51" s="20"/>
      <c r="O51" s="20"/>
      <c r="P51" s="52">
        <v>100133897.95</v>
      </c>
      <c r="Q51" s="21">
        <v>100133897.95</v>
      </c>
      <c r="R51" s="17">
        <v>100133897.95</v>
      </c>
      <c r="S51" s="19">
        <f>R51-J51</f>
        <v>2294453.950000003</v>
      </c>
      <c r="T51" s="4"/>
      <c r="U51" s="18"/>
    </row>
    <row r="52" spans="1:21" ht="7.75" customHeight="1">
      <c r="A52" s="22" t="s">
        <v>28</v>
      </c>
      <c r="B52" s="4"/>
      <c r="C52" s="4"/>
      <c r="D52" s="4"/>
      <c r="E52" s="4"/>
      <c r="F52" s="4"/>
      <c r="G52" s="4"/>
      <c r="H52" s="4"/>
      <c r="I52" s="18"/>
      <c r="J52" s="21">
        <v>130294016</v>
      </c>
      <c r="K52" s="21">
        <v>6514701</v>
      </c>
      <c r="M52" s="20">
        <f>J52+K52</f>
        <v>136808717</v>
      </c>
      <c r="N52" s="20"/>
      <c r="O52" s="20"/>
      <c r="P52" s="52">
        <v>136808717</v>
      </c>
      <c r="Q52" s="21">
        <v>136808717</v>
      </c>
      <c r="R52" s="17">
        <v>136808717</v>
      </c>
      <c r="S52" s="19">
        <f>R52-J52</f>
        <v>6514701</v>
      </c>
      <c r="T52" s="4"/>
      <c r="U52" s="18"/>
    </row>
    <row r="53" spans="1:21" ht="7.75" customHeight="1">
      <c r="A53" s="22" t="s">
        <v>27</v>
      </c>
      <c r="B53" s="4"/>
      <c r="C53" s="4"/>
      <c r="D53" s="4"/>
      <c r="E53" s="4"/>
      <c r="F53" s="4"/>
      <c r="G53" s="4"/>
      <c r="H53" s="4"/>
      <c r="I53" s="18"/>
      <c r="J53" s="21">
        <v>246691354</v>
      </c>
      <c r="K53" s="21">
        <v>8151584</v>
      </c>
      <c r="M53" s="20">
        <f>J53+K53</f>
        <v>254842938</v>
      </c>
      <c r="N53" s="20"/>
      <c r="O53" s="20"/>
      <c r="P53" s="52">
        <v>254842938</v>
      </c>
      <c r="Q53" s="21">
        <v>254842938</v>
      </c>
      <c r="R53" s="17">
        <v>254842938</v>
      </c>
      <c r="S53" s="19">
        <f>R53-J53</f>
        <v>8151584</v>
      </c>
      <c r="T53" s="4"/>
      <c r="U53" s="18"/>
    </row>
    <row r="54" spans="1:21" ht="7.75" customHeight="1">
      <c r="A54" s="28" t="s">
        <v>26</v>
      </c>
      <c r="B54" s="4"/>
      <c r="C54" s="4"/>
      <c r="D54" s="4"/>
      <c r="E54" s="4"/>
      <c r="F54" s="4"/>
      <c r="G54" s="4"/>
      <c r="H54" s="4"/>
      <c r="I54" s="18"/>
      <c r="J54" s="27">
        <f>SUM(I55:J58)</f>
        <v>1646401197</v>
      </c>
      <c r="K54" s="27">
        <f>SUM(K55:K58)</f>
        <v>3090293016.29</v>
      </c>
      <c r="M54" s="51">
        <f>J54+K54</f>
        <v>4736694213.29</v>
      </c>
      <c r="N54" s="51"/>
      <c r="O54" s="51"/>
      <c r="P54" s="50">
        <f>SUM(P55:P58)</f>
        <v>4736694213.289999</v>
      </c>
      <c r="Q54" s="27">
        <f>SUM(Q55:Q58)</f>
        <v>4736694213.289999</v>
      </c>
      <c r="R54" s="26">
        <f>SUM(R55:R58)</f>
        <v>4736694213.289999</v>
      </c>
      <c r="S54" s="25">
        <f>R54-J54</f>
        <v>3090293016.289999</v>
      </c>
      <c r="T54" s="4"/>
      <c r="U54" s="18"/>
    </row>
    <row r="55" spans="1:21" ht="7.75" customHeight="1">
      <c r="A55" s="22" t="s">
        <v>25</v>
      </c>
      <c r="B55" s="4"/>
      <c r="C55" s="4"/>
      <c r="D55" s="4"/>
      <c r="E55" s="4"/>
      <c r="F55" s="4"/>
      <c r="G55" s="4"/>
      <c r="H55" s="4"/>
      <c r="I55" s="18"/>
      <c r="J55" s="21">
        <v>300000000</v>
      </c>
      <c r="K55" s="21">
        <v>7485502.5300000003</v>
      </c>
      <c r="M55" s="20">
        <f>J55+K55</f>
        <v>307485502.52999997</v>
      </c>
      <c r="N55" s="20"/>
      <c r="O55" s="20"/>
      <c r="P55" s="52">
        <v>307485502.52999997</v>
      </c>
      <c r="Q55" s="21">
        <v>307485502.52999997</v>
      </c>
      <c r="R55" s="17">
        <v>307485502.52999997</v>
      </c>
      <c r="S55" s="19">
        <f>R55-J55</f>
        <v>7485502.5299999714</v>
      </c>
      <c r="T55" s="4"/>
      <c r="U55" s="18"/>
    </row>
    <row r="56" spans="1:21" ht="7.75" customHeight="1">
      <c r="A56" s="22" t="s">
        <v>24</v>
      </c>
      <c r="B56" s="4"/>
      <c r="C56" s="4"/>
      <c r="D56" s="4"/>
      <c r="E56" s="4"/>
      <c r="F56" s="4"/>
      <c r="G56" s="4"/>
      <c r="H56" s="4"/>
      <c r="I56" s="18"/>
      <c r="J56" s="21">
        <v>1331401197</v>
      </c>
      <c r="K56" s="21">
        <f>158013150.18+15000000+713970485.82+342606987.11+257093804.8</f>
        <v>1486684427.9100001</v>
      </c>
      <c r="M56" s="20">
        <f>J56+K56</f>
        <v>2818085624.9099998</v>
      </c>
      <c r="N56" s="20"/>
      <c r="O56" s="20"/>
      <c r="P56" s="52">
        <v>2818085624.9099998</v>
      </c>
      <c r="Q56" s="21">
        <v>2818085624.9099998</v>
      </c>
      <c r="R56" s="17">
        <v>2818085624.9099998</v>
      </c>
      <c r="S56" s="19">
        <f>R56-J56</f>
        <v>1486684427.9099998</v>
      </c>
      <c r="T56" s="4"/>
      <c r="U56" s="18"/>
    </row>
    <row r="57" spans="1:21" ht="7.75" customHeight="1">
      <c r="A57" s="22" t="s">
        <v>23</v>
      </c>
      <c r="B57" s="4"/>
      <c r="C57" s="4"/>
      <c r="D57" s="4"/>
      <c r="E57" s="4"/>
      <c r="F57" s="4"/>
      <c r="G57" s="4"/>
      <c r="H57" s="4"/>
      <c r="I57" s="18"/>
      <c r="J57" s="21">
        <v>15000000</v>
      </c>
      <c r="K57" s="21">
        <f>-15000000</f>
        <v>-15000000</v>
      </c>
      <c r="M57" s="20">
        <f>J57+K57</f>
        <v>0</v>
      </c>
      <c r="N57" s="20"/>
      <c r="O57" s="20"/>
      <c r="P57" s="52">
        <v>0</v>
      </c>
      <c r="Q57" s="21">
        <v>0</v>
      </c>
      <c r="R57" s="17">
        <v>0</v>
      </c>
      <c r="S57" s="19">
        <f>R57-J57</f>
        <v>-15000000</v>
      </c>
      <c r="T57" s="4"/>
      <c r="U57" s="18"/>
    </row>
    <row r="58" spans="1:21" ht="7.75" customHeight="1">
      <c r="A58" s="22" t="s">
        <v>22</v>
      </c>
      <c r="B58" s="4"/>
      <c r="C58" s="4"/>
      <c r="D58" s="4"/>
      <c r="E58" s="4"/>
      <c r="F58" s="4"/>
      <c r="G58" s="4"/>
      <c r="H58" s="4"/>
      <c r="I58" s="18"/>
      <c r="J58" s="21">
        <v>0</v>
      </c>
      <c r="K58" s="21">
        <f>149592665.11+461438511.21+702350881.26+297741028.27</f>
        <v>1611123085.8499999</v>
      </c>
      <c r="M58" s="20">
        <f>J58+K58</f>
        <v>1611123085.8499999</v>
      </c>
      <c r="N58" s="20"/>
      <c r="O58" s="20"/>
      <c r="P58" s="52">
        <v>1611123085.8499999</v>
      </c>
      <c r="Q58" s="21">
        <v>1611123085.8499999</v>
      </c>
      <c r="R58" s="17">
        <v>1611123085.8499999</v>
      </c>
      <c r="S58" s="19">
        <f>R58-J58</f>
        <v>1611123085.8499999</v>
      </c>
      <c r="T58" s="4"/>
      <c r="U58" s="18"/>
    </row>
    <row r="59" spans="1:21" ht="7.75" customHeight="1">
      <c r="A59" s="28" t="s">
        <v>21</v>
      </c>
      <c r="B59" s="4"/>
      <c r="C59" s="4"/>
      <c r="D59" s="4"/>
      <c r="E59" s="4"/>
      <c r="F59" s="4"/>
      <c r="G59" s="4"/>
      <c r="H59" s="4"/>
      <c r="I59" s="18"/>
      <c r="J59" s="27">
        <f>J60</f>
        <v>334900000</v>
      </c>
      <c r="K59" s="27">
        <f>K60</f>
        <v>43713701</v>
      </c>
      <c r="M59" s="51">
        <f>J59+K59</f>
        <v>378613701</v>
      </c>
      <c r="N59" s="51"/>
      <c r="O59" s="51"/>
      <c r="P59" s="50">
        <f>P60</f>
        <v>378613701</v>
      </c>
      <c r="Q59" s="27">
        <f>Q60</f>
        <v>378613701</v>
      </c>
      <c r="R59" s="26">
        <f>R60</f>
        <v>378613701</v>
      </c>
      <c r="S59" s="25">
        <f>R59-J59</f>
        <v>43713701</v>
      </c>
      <c r="T59" s="4"/>
      <c r="U59" s="18"/>
    </row>
    <row r="60" spans="1:21" ht="7.75" customHeight="1">
      <c r="A60" s="22" t="s">
        <v>20</v>
      </c>
      <c r="B60" s="4"/>
      <c r="C60" s="4"/>
      <c r="D60" s="4"/>
      <c r="E60" s="4"/>
      <c r="F60" s="4"/>
      <c r="G60" s="4"/>
      <c r="H60" s="4"/>
      <c r="I60" s="18"/>
      <c r="J60" s="21">
        <v>334900000</v>
      </c>
      <c r="K60" s="21">
        <v>43713701</v>
      </c>
      <c r="M60" s="20">
        <f>J60+K60</f>
        <v>378613701</v>
      </c>
      <c r="N60" s="20"/>
      <c r="O60" s="20"/>
      <c r="P60" s="52">
        <v>378613701</v>
      </c>
      <c r="Q60" s="21">
        <v>378613701</v>
      </c>
      <c r="R60" s="17">
        <v>378613701</v>
      </c>
      <c r="S60" s="19">
        <f>R60-J60</f>
        <v>43713701</v>
      </c>
      <c r="T60" s="4"/>
      <c r="U60" s="18"/>
    </row>
    <row r="61" spans="1:21" ht="7.75" customHeight="1">
      <c r="A61" s="22" t="s">
        <v>19</v>
      </c>
      <c r="B61" s="4"/>
      <c r="C61" s="4"/>
      <c r="D61" s="4"/>
      <c r="E61" s="4"/>
      <c r="F61" s="4"/>
      <c r="G61" s="4"/>
      <c r="H61" s="4"/>
      <c r="I61" s="18"/>
      <c r="J61" s="21">
        <v>0</v>
      </c>
      <c r="K61" s="21">
        <v>0</v>
      </c>
      <c r="M61" s="20">
        <f>J61+K61</f>
        <v>0</v>
      </c>
      <c r="N61" s="20"/>
      <c r="O61" s="20"/>
      <c r="P61" s="52">
        <v>0</v>
      </c>
      <c r="Q61" s="21">
        <v>0</v>
      </c>
      <c r="R61" s="17">
        <v>0</v>
      </c>
      <c r="S61" s="19">
        <v>0</v>
      </c>
      <c r="T61" s="4"/>
      <c r="U61" s="18"/>
    </row>
    <row r="62" spans="1:21" ht="7.75" customHeight="1">
      <c r="A62" s="28" t="s">
        <v>18</v>
      </c>
      <c r="B62" s="4"/>
      <c r="C62" s="4"/>
      <c r="D62" s="4"/>
      <c r="E62" s="4"/>
      <c r="F62" s="4"/>
      <c r="G62" s="4"/>
      <c r="H62" s="4"/>
      <c r="I62" s="18"/>
      <c r="J62" s="27">
        <v>0</v>
      </c>
      <c r="K62" s="27">
        <v>0</v>
      </c>
      <c r="M62" s="51">
        <f>J62+K62</f>
        <v>0</v>
      </c>
      <c r="N62" s="51"/>
      <c r="O62" s="51"/>
      <c r="P62" s="50">
        <v>0</v>
      </c>
      <c r="Q62" s="27">
        <v>0</v>
      </c>
      <c r="R62" s="26">
        <v>0</v>
      </c>
      <c r="S62" s="25">
        <v>0</v>
      </c>
      <c r="T62" s="4"/>
      <c r="U62" s="18"/>
    </row>
    <row r="63" spans="1:21" ht="7.75" customHeight="1">
      <c r="A63" s="28" t="s">
        <v>17</v>
      </c>
      <c r="B63" s="4"/>
      <c r="C63" s="4"/>
      <c r="D63" s="4"/>
      <c r="E63" s="4"/>
      <c r="F63" s="4"/>
      <c r="G63" s="4"/>
      <c r="H63" s="4"/>
      <c r="I63" s="18"/>
      <c r="J63" s="27">
        <v>0</v>
      </c>
      <c r="K63" s="27">
        <v>0</v>
      </c>
      <c r="M63" s="51">
        <f>J63+K63</f>
        <v>0</v>
      </c>
      <c r="N63" s="51"/>
      <c r="O63" s="51"/>
      <c r="P63" s="50">
        <v>0</v>
      </c>
      <c r="Q63" s="27">
        <v>0</v>
      </c>
      <c r="R63" s="26">
        <v>0</v>
      </c>
      <c r="S63" s="25">
        <v>0</v>
      </c>
      <c r="T63" s="4"/>
      <c r="U63" s="18"/>
    </row>
    <row r="64" spans="1:21" ht="7.75" customHeight="1">
      <c r="A64" s="35" t="s">
        <v>16</v>
      </c>
      <c r="B64" s="4"/>
      <c r="C64" s="4"/>
      <c r="D64" s="4"/>
      <c r="E64" s="4"/>
      <c r="F64" s="4"/>
      <c r="G64" s="4"/>
      <c r="H64" s="4"/>
      <c r="I64" s="18"/>
      <c r="J64" s="45">
        <f>J45+J54+J59</f>
        <v>9961961261</v>
      </c>
      <c r="K64" s="45">
        <f>K45+K54+K59</f>
        <v>3199425537.4099998</v>
      </c>
      <c r="M64" s="43">
        <f>J64+K64</f>
        <v>13161386798.41</v>
      </c>
      <c r="N64" s="43"/>
      <c r="O64" s="42"/>
      <c r="P64" s="49">
        <f>Q45+Q54+Q59</f>
        <v>13161386798.41</v>
      </c>
      <c r="Q64" s="18"/>
      <c r="R64" s="45">
        <f>R45+R54+R59</f>
        <v>13161386798.41</v>
      </c>
      <c r="S64" s="48">
        <f>R64-J64</f>
        <v>3199425537.4099998</v>
      </c>
      <c r="T64" s="47"/>
      <c r="U64" s="46"/>
    </row>
    <row r="65" spans="1:21" ht="7.75" customHeight="1">
      <c r="A65" s="35" t="s">
        <v>15</v>
      </c>
      <c r="B65" s="4"/>
      <c r="C65" s="4"/>
      <c r="D65" s="4"/>
      <c r="E65" s="4"/>
      <c r="F65" s="4"/>
      <c r="G65" s="4"/>
      <c r="H65" s="4"/>
      <c r="I65" s="18"/>
      <c r="J65" s="45">
        <v>0</v>
      </c>
      <c r="K65" s="44">
        <f>K66</f>
        <v>1363638442.46</v>
      </c>
      <c r="M65" s="43">
        <f>J65+K65</f>
        <v>1363638442.46</v>
      </c>
      <c r="N65" s="43"/>
      <c r="O65" s="42"/>
      <c r="P65" s="41">
        <f>P66</f>
        <v>1363638442.46</v>
      </c>
      <c r="Q65" s="41"/>
      <c r="R65" s="40">
        <f>R66</f>
        <v>1363638442.46</v>
      </c>
      <c r="S65" s="39">
        <f>R65-J65</f>
        <v>1363638442.46</v>
      </c>
      <c r="T65" s="37"/>
      <c r="U65" s="36"/>
    </row>
    <row r="66" spans="1:21" ht="7.75" customHeight="1">
      <c r="A66" s="22" t="s">
        <v>14</v>
      </c>
      <c r="B66" s="4"/>
      <c r="C66" s="4"/>
      <c r="D66" s="4"/>
      <c r="E66" s="4"/>
      <c r="F66" s="4"/>
      <c r="G66" s="4"/>
      <c r="H66" s="4"/>
      <c r="I66" s="18"/>
      <c r="J66" s="21">
        <v>0</v>
      </c>
      <c r="K66" s="21">
        <f>416850000+272245555.32+473992887.14+200550000</f>
        <v>1363638442.46</v>
      </c>
      <c r="M66" s="20">
        <f>J66+K66</f>
        <v>1363638442.46</v>
      </c>
      <c r="N66" s="20"/>
      <c r="O66" s="19"/>
      <c r="P66" s="19">
        <v>1363638442.46</v>
      </c>
      <c r="Q66" s="18"/>
      <c r="R66" s="17">
        <v>1363638442.46</v>
      </c>
      <c r="S66" s="38">
        <f>R66-J66</f>
        <v>1363638442.46</v>
      </c>
      <c r="T66" s="37"/>
      <c r="U66" s="36"/>
    </row>
    <row r="67" spans="1:21" ht="15" customHeight="1">
      <c r="A67" s="35" t="s">
        <v>13</v>
      </c>
      <c r="B67" s="4"/>
      <c r="C67" s="4"/>
      <c r="D67" s="4"/>
      <c r="E67" s="4"/>
      <c r="F67" s="4"/>
      <c r="G67" s="4"/>
      <c r="H67" s="4"/>
      <c r="I67" s="18"/>
      <c r="J67" s="32">
        <f>J42+J64+J65</f>
        <v>19590991957</v>
      </c>
      <c r="K67" s="32">
        <f>K42+K64+K65</f>
        <v>6081536244.6599998</v>
      </c>
      <c r="L67" s="34"/>
      <c r="M67" s="33">
        <f>J67+K67</f>
        <v>25672528201.66</v>
      </c>
      <c r="N67" s="33"/>
      <c r="O67" s="31"/>
      <c r="P67" s="31">
        <f>P42+P64+P65</f>
        <v>25667844981.98</v>
      </c>
      <c r="Q67" s="29"/>
      <c r="R67" s="32">
        <f>R42+R64+R65</f>
        <v>25667844981.98</v>
      </c>
      <c r="S67" s="31">
        <f>S42+S64+S65</f>
        <v>6076853024.9800005</v>
      </c>
      <c r="T67" s="30"/>
      <c r="U67" s="29"/>
    </row>
    <row r="68" spans="1:21" ht="6.75" customHeight="1">
      <c r="A68" s="28" t="s">
        <v>12</v>
      </c>
      <c r="B68" s="4"/>
      <c r="C68" s="4"/>
      <c r="D68" s="4"/>
      <c r="E68" s="4"/>
      <c r="F68" s="4"/>
      <c r="G68" s="4"/>
      <c r="H68" s="4"/>
      <c r="I68" s="18"/>
      <c r="J68" s="27"/>
      <c r="K68" s="27"/>
      <c r="M68" s="25"/>
      <c r="N68" s="4"/>
      <c r="O68" s="18"/>
      <c r="P68" s="25"/>
      <c r="Q68" s="18"/>
      <c r="R68" s="26"/>
      <c r="S68" s="25"/>
      <c r="T68" s="4"/>
      <c r="U68" s="18"/>
    </row>
    <row r="69" spans="1:21" ht="7.75" customHeight="1">
      <c r="A69" s="22" t="s">
        <v>11</v>
      </c>
      <c r="B69" s="4"/>
      <c r="C69" s="4"/>
      <c r="D69" s="4"/>
      <c r="E69" s="4"/>
      <c r="F69" s="4"/>
      <c r="G69" s="4"/>
      <c r="H69" s="4"/>
      <c r="I69" s="18"/>
      <c r="J69" s="21">
        <v>0</v>
      </c>
      <c r="K69" s="21">
        <f>416850000+272245555.32+473992887.14+200550000</f>
        <v>1363638442.46</v>
      </c>
      <c r="M69" s="20">
        <f>J69+K69</f>
        <v>1363638442.46</v>
      </c>
      <c r="N69" s="20"/>
      <c r="O69" s="19"/>
      <c r="P69" s="19">
        <f>P66</f>
        <v>1363638442.46</v>
      </c>
      <c r="Q69" s="18"/>
      <c r="R69" s="17">
        <v>1363638442.46</v>
      </c>
      <c r="S69" s="24">
        <f>R69-J69</f>
        <v>1363638442.46</v>
      </c>
      <c r="T69" s="23"/>
      <c r="U69" s="16"/>
    </row>
    <row r="70" spans="1:21" ht="7.75" customHeight="1">
      <c r="A70" s="22" t="s">
        <v>10</v>
      </c>
      <c r="B70" s="4"/>
      <c r="C70" s="4"/>
      <c r="D70" s="4"/>
      <c r="E70" s="4"/>
      <c r="F70" s="4"/>
      <c r="G70" s="4"/>
      <c r="H70" s="4"/>
      <c r="I70" s="18"/>
      <c r="J70" s="21">
        <v>0</v>
      </c>
      <c r="K70" s="21">
        <v>0</v>
      </c>
      <c r="M70" s="20">
        <v>0</v>
      </c>
      <c r="N70" s="20"/>
      <c r="O70" s="19"/>
      <c r="P70" s="19">
        <v>0</v>
      </c>
      <c r="Q70" s="18"/>
      <c r="R70" s="17">
        <v>0</v>
      </c>
      <c r="S70" s="19">
        <v>0</v>
      </c>
      <c r="T70" s="4"/>
      <c r="U70" s="18"/>
    </row>
    <row r="71" spans="1:21" ht="7.75" customHeight="1">
      <c r="A71" s="22" t="s">
        <v>9</v>
      </c>
      <c r="B71" s="4"/>
      <c r="C71" s="4"/>
      <c r="D71" s="4"/>
      <c r="E71" s="4"/>
      <c r="F71" s="4"/>
      <c r="G71" s="4"/>
      <c r="H71" s="4"/>
      <c r="I71" s="18"/>
      <c r="J71" s="21">
        <v>0</v>
      </c>
      <c r="K71" s="21">
        <f>K69</f>
        <v>1363638442.46</v>
      </c>
      <c r="M71" s="20">
        <f>M69</f>
        <v>1363638442.46</v>
      </c>
      <c r="N71" s="20"/>
      <c r="O71" s="19"/>
      <c r="P71" s="19">
        <f>P69</f>
        <v>1363638442.46</v>
      </c>
      <c r="Q71" s="18"/>
      <c r="R71" s="17">
        <f>R69</f>
        <v>1363638442.46</v>
      </c>
      <c r="S71" s="16">
        <f>S69</f>
        <v>1363638442.46</v>
      </c>
      <c r="T71" s="15"/>
      <c r="U71" s="14"/>
    </row>
    <row r="72" spans="1:21" ht="2.25" customHeight="1">
      <c r="A72" s="13" t="s">
        <v>8</v>
      </c>
      <c r="B72" s="10"/>
      <c r="C72" s="10"/>
      <c r="D72" s="10"/>
      <c r="E72" s="10"/>
      <c r="F72" s="10"/>
      <c r="G72" s="10"/>
      <c r="H72" s="10"/>
      <c r="I72" s="9"/>
      <c r="J72" s="12" t="s">
        <v>8</v>
      </c>
      <c r="K72" s="12" t="s">
        <v>8</v>
      </c>
      <c r="M72" s="11" t="s">
        <v>8</v>
      </c>
      <c r="N72" s="10"/>
      <c r="O72" s="9"/>
      <c r="P72" s="11" t="s">
        <v>8</v>
      </c>
      <c r="Q72" s="9"/>
      <c r="R72" s="12" t="s">
        <v>8</v>
      </c>
      <c r="S72" s="11" t="s">
        <v>8</v>
      </c>
      <c r="T72" s="10"/>
      <c r="U72" s="9"/>
    </row>
    <row r="73" spans="1:21" ht="0" hidden="1" customHeight="1"/>
    <row r="74" spans="1:21" ht="12.75" customHeight="1"/>
    <row r="75" spans="1:21" ht="51.75" customHeight="1">
      <c r="A75" s="8" t="s">
        <v>7</v>
      </c>
      <c r="B75" s="8"/>
      <c r="C75" s="8"/>
      <c r="D75" s="8"/>
      <c r="E75" s="8"/>
      <c r="F75" s="8"/>
      <c r="G75" s="8"/>
      <c r="H75" s="8"/>
      <c r="I75" s="8"/>
      <c r="J75" s="8"/>
      <c r="K75" s="8"/>
      <c r="L75" s="8"/>
      <c r="M75" s="8"/>
      <c r="N75" s="8"/>
      <c r="O75" s="8"/>
      <c r="P75" s="8"/>
      <c r="Q75" s="8"/>
      <c r="R75" s="8"/>
      <c r="S75" s="8"/>
      <c r="T75" s="8"/>
      <c r="U75" s="8"/>
    </row>
    <row r="76" spans="1:21" ht="39.75" customHeight="1">
      <c r="A76" s="1" t="s">
        <v>6</v>
      </c>
    </row>
    <row r="77" spans="1:21" ht="3" customHeight="1">
      <c r="E77" s="7"/>
      <c r="F77" s="7"/>
      <c r="I77" s="7"/>
      <c r="J77" s="7"/>
      <c r="K77" s="7"/>
      <c r="O77" s="7"/>
      <c r="P77" s="7"/>
      <c r="Q77" s="7"/>
      <c r="R77" s="7"/>
      <c r="S77" s="7"/>
    </row>
    <row r="78" spans="1:21" ht="9.5" customHeight="1">
      <c r="D78" s="6" t="s">
        <v>5</v>
      </c>
      <c r="E78" s="4"/>
      <c r="F78" s="4"/>
      <c r="G78" s="4"/>
      <c r="H78" s="6" t="s">
        <v>4</v>
      </c>
      <c r="I78" s="4"/>
      <c r="J78" s="4"/>
      <c r="K78" s="4"/>
      <c r="L78" s="4"/>
      <c r="M78" s="4"/>
      <c r="N78" s="6" t="s">
        <v>3</v>
      </c>
      <c r="O78" s="4"/>
      <c r="P78" s="4"/>
      <c r="Q78" s="4"/>
      <c r="R78" s="4"/>
      <c r="S78" s="4"/>
      <c r="T78" s="4"/>
    </row>
    <row r="79" spans="1:21" ht="17" customHeight="1">
      <c r="D79" s="5" t="s">
        <v>2</v>
      </c>
      <c r="E79" s="4"/>
      <c r="F79" s="4"/>
      <c r="G79" s="4"/>
      <c r="H79" s="5" t="s">
        <v>1</v>
      </c>
      <c r="I79" s="4"/>
      <c r="J79" s="4"/>
      <c r="K79" s="4"/>
      <c r="L79" s="4"/>
      <c r="M79" s="4"/>
      <c r="N79" s="5" t="s">
        <v>0</v>
      </c>
      <c r="O79" s="4"/>
      <c r="P79" s="4"/>
      <c r="Q79" s="4"/>
      <c r="R79" s="4"/>
      <c r="S79" s="4"/>
      <c r="T79" s="4"/>
    </row>
    <row r="80" spans="1:21" ht="0" hidden="1" customHeight="1"/>
    <row r="82" spans="2:5">
      <c r="E82" s="2"/>
    </row>
    <row r="83" spans="2:5">
      <c r="B83" s="3"/>
      <c r="E83" s="2"/>
    </row>
  </sheetData>
  <mergeCells count="219">
    <mergeCell ref="A75:U75"/>
    <mergeCell ref="A71:I71"/>
    <mergeCell ref="M71:O71"/>
    <mergeCell ref="P71:Q71"/>
    <mergeCell ref="S71:U71"/>
    <mergeCell ref="A72:I72"/>
    <mergeCell ref="M72:O72"/>
    <mergeCell ref="P72:Q72"/>
    <mergeCell ref="S72:U72"/>
    <mergeCell ref="P69:Q69"/>
    <mergeCell ref="S69:U69"/>
    <mergeCell ref="A70:I70"/>
    <mergeCell ref="M70:O70"/>
    <mergeCell ref="P70:Q70"/>
    <mergeCell ref="S70:U70"/>
    <mergeCell ref="D79:G79"/>
    <mergeCell ref="H79:M79"/>
    <mergeCell ref="N79:T79"/>
    <mergeCell ref="A67:I67"/>
    <mergeCell ref="M67:O67"/>
    <mergeCell ref="P67:Q67"/>
    <mergeCell ref="S67:U67"/>
    <mergeCell ref="A68:I68"/>
    <mergeCell ref="M68:O68"/>
    <mergeCell ref="P68:Q68"/>
    <mergeCell ref="A65:I65"/>
    <mergeCell ref="M65:O65"/>
    <mergeCell ref="P65:Q65"/>
    <mergeCell ref="S65:U65"/>
    <mergeCell ref="D78:G78"/>
    <mergeCell ref="H78:M78"/>
    <mergeCell ref="N78:T78"/>
    <mergeCell ref="S68:U68"/>
    <mergeCell ref="A69:I69"/>
    <mergeCell ref="M69:O69"/>
    <mergeCell ref="A63:I63"/>
    <mergeCell ref="M63:O63"/>
    <mergeCell ref="S63:U63"/>
    <mergeCell ref="A64:I64"/>
    <mergeCell ref="M64:O64"/>
    <mergeCell ref="P64:Q64"/>
    <mergeCell ref="S64:U64"/>
    <mergeCell ref="A61:I61"/>
    <mergeCell ref="M61:O61"/>
    <mergeCell ref="S61:U61"/>
    <mergeCell ref="A62:I62"/>
    <mergeCell ref="M62:O62"/>
    <mergeCell ref="S62:U62"/>
    <mergeCell ref="A66:I66"/>
    <mergeCell ref="M66:O66"/>
    <mergeCell ref="P66:Q66"/>
    <mergeCell ref="S66:U66"/>
    <mergeCell ref="A59:I59"/>
    <mergeCell ref="M59:O59"/>
    <mergeCell ref="S59:U59"/>
    <mergeCell ref="A60:I60"/>
    <mergeCell ref="M60:O60"/>
    <mergeCell ref="S60:U60"/>
    <mergeCell ref="A56:I56"/>
    <mergeCell ref="M56:O56"/>
    <mergeCell ref="S56:U56"/>
    <mergeCell ref="A57:I57"/>
    <mergeCell ref="M57:O57"/>
    <mergeCell ref="S57:U57"/>
    <mergeCell ref="M53:O53"/>
    <mergeCell ref="S53:U53"/>
    <mergeCell ref="A54:I54"/>
    <mergeCell ref="M54:O54"/>
    <mergeCell ref="S54:U54"/>
    <mergeCell ref="A55:I55"/>
    <mergeCell ref="M55:O55"/>
    <mergeCell ref="S55:U55"/>
    <mergeCell ref="A58:I58"/>
    <mergeCell ref="M58:O58"/>
    <mergeCell ref="S58:U58"/>
    <mergeCell ref="A51:I51"/>
    <mergeCell ref="M51:O51"/>
    <mergeCell ref="S51:U51"/>
    <mergeCell ref="A52:I52"/>
    <mergeCell ref="M52:O52"/>
    <mergeCell ref="S52:U52"/>
    <mergeCell ref="A53:I53"/>
    <mergeCell ref="A48:I48"/>
    <mergeCell ref="M48:O48"/>
    <mergeCell ref="S48:U48"/>
    <mergeCell ref="A49:I49"/>
    <mergeCell ref="M49:O49"/>
    <mergeCell ref="S49:U49"/>
    <mergeCell ref="A46:I46"/>
    <mergeCell ref="M46:O46"/>
    <mergeCell ref="S46:U46"/>
    <mergeCell ref="A47:I47"/>
    <mergeCell ref="M47:O47"/>
    <mergeCell ref="S47:U47"/>
    <mergeCell ref="A44:I44"/>
    <mergeCell ref="M44:O44"/>
    <mergeCell ref="P44:Q44"/>
    <mergeCell ref="S44:U44"/>
    <mergeCell ref="A45:I45"/>
    <mergeCell ref="M45:O45"/>
    <mergeCell ref="S45:U45"/>
    <mergeCell ref="A41:I41"/>
    <mergeCell ref="M41:O41"/>
    <mergeCell ref="S41:U41"/>
    <mergeCell ref="A50:I50"/>
    <mergeCell ref="M50:O50"/>
    <mergeCell ref="S50:U50"/>
    <mergeCell ref="A43:I43"/>
    <mergeCell ref="M43:O43"/>
    <mergeCell ref="P43:Q43"/>
    <mergeCell ref="S43:U43"/>
    <mergeCell ref="A39:I39"/>
    <mergeCell ref="M39:O39"/>
    <mergeCell ref="S39:U39"/>
    <mergeCell ref="A40:I40"/>
    <mergeCell ref="M40:O40"/>
    <mergeCell ref="S40:U40"/>
    <mergeCell ref="A37:I37"/>
    <mergeCell ref="M37:O37"/>
    <mergeCell ref="S37:U37"/>
    <mergeCell ref="A38:I38"/>
    <mergeCell ref="M38:O38"/>
    <mergeCell ref="S38:U38"/>
    <mergeCell ref="A42:I42"/>
    <mergeCell ref="M42:O42"/>
    <mergeCell ref="P42:Q42"/>
    <mergeCell ref="S42:U42"/>
    <mergeCell ref="A35:I35"/>
    <mergeCell ref="M35:O35"/>
    <mergeCell ref="S35:U35"/>
    <mergeCell ref="A36:I36"/>
    <mergeCell ref="M36:O36"/>
    <mergeCell ref="S36:U36"/>
    <mergeCell ref="A32:I32"/>
    <mergeCell ref="M32:O32"/>
    <mergeCell ref="S32:U32"/>
    <mergeCell ref="A33:I33"/>
    <mergeCell ref="M33:O33"/>
    <mergeCell ref="S33:U33"/>
    <mergeCell ref="M29:O29"/>
    <mergeCell ref="S29:U29"/>
    <mergeCell ref="A30:I30"/>
    <mergeCell ref="M30:O30"/>
    <mergeCell ref="S30:U30"/>
    <mergeCell ref="A31:I31"/>
    <mergeCell ref="M31:O31"/>
    <mergeCell ref="S31:U31"/>
    <mergeCell ref="A34:I34"/>
    <mergeCell ref="M34:O34"/>
    <mergeCell ref="S34:U34"/>
    <mergeCell ref="A27:I27"/>
    <mergeCell ref="M27:O27"/>
    <mergeCell ref="S27:U27"/>
    <mergeCell ref="A28:I28"/>
    <mergeCell ref="M28:O28"/>
    <mergeCell ref="S28:U28"/>
    <mergeCell ref="A29:I29"/>
    <mergeCell ref="A24:I24"/>
    <mergeCell ref="M24:O24"/>
    <mergeCell ref="S24:U24"/>
    <mergeCell ref="A25:I25"/>
    <mergeCell ref="M25:O25"/>
    <mergeCell ref="S25:U25"/>
    <mergeCell ref="M21:O21"/>
    <mergeCell ref="S21:U21"/>
    <mergeCell ref="A22:I22"/>
    <mergeCell ref="M22:O22"/>
    <mergeCell ref="S22:U22"/>
    <mergeCell ref="A23:I23"/>
    <mergeCell ref="M23:O23"/>
    <mergeCell ref="S23:U23"/>
    <mergeCell ref="A26:I26"/>
    <mergeCell ref="M26:O26"/>
    <mergeCell ref="S26:U26"/>
    <mergeCell ref="A19:I19"/>
    <mergeCell ref="M19:O19"/>
    <mergeCell ref="S19:U19"/>
    <mergeCell ref="A20:I20"/>
    <mergeCell ref="M20:O20"/>
    <mergeCell ref="S20:U20"/>
    <mergeCell ref="A21:I21"/>
    <mergeCell ref="A16:I16"/>
    <mergeCell ref="M16:O16"/>
    <mergeCell ref="S16:U16"/>
    <mergeCell ref="A17:I17"/>
    <mergeCell ref="M17:O17"/>
    <mergeCell ref="S17:U17"/>
    <mergeCell ref="A14:I14"/>
    <mergeCell ref="M14:O14"/>
    <mergeCell ref="S14:U14"/>
    <mergeCell ref="A15:I15"/>
    <mergeCell ref="M15:O15"/>
    <mergeCell ref="S15:U15"/>
    <mergeCell ref="A12:I12"/>
    <mergeCell ref="M12:O12"/>
    <mergeCell ref="S12:U12"/>
    <mergeCell ref="A13:I13"/>
    <mergeCell ref="M13:O13"/>
    <mergeCell ref="S13:U13"/>
    <mergeCell ref="A9:I9"/>
    <mergeCell ref="M9:O9"/>
    <mergeCell ref="P9:Q9"/>
    <mergeCell ref="S9:U9"/>
    <mergeCell ref="A18:I18"/>
    <mergeCell ref="M18:O18"/>
    <mergeCell ref="S18:U18"/>
    <mergeCell ref="A11:I11"/>
    <mergeCell ref="M11:O11"/>
    <mergeCell ref="S11:U11"/>
    <mergeCell ref="A10:I10"/>
    <mergeCell ref="M10:O10"/>
    <mergeCell ref="P10:Q10"/>
    <mergeCell ref="S10:U10"/>
    <mergeCell ref="B2:B5"/>
    <mergeCell ref="F3:P3"/>
    <mergeCell ref="F5:P6"/>
    <mergeCell ref="A8:I8"/>
    <mergeCell ref="J8:R8"/>
    <mergeCell ref="S8:U8"/>
  </mergeCells>
  <conditionalFormatting sqref="J76 L76:U76 J77:U82 J84:U1048576 J83 L83:U83 B83 J1:U74">
    <cfRule type="cellIs" dxfId="3" priority="4" operator="lessThan">
      <formula>0</formula>
    </cfRule>
  </conditionalFormatting>
  <conditionalFormatting sqref="J10:U71">
    <cfRule type="cellIs" dxfId="2" priority="3" operator="greaterThan">
      <formula>0</formula>
    </cfRule>
  </conditionalFormatting>
  <conditionalFormatting sqref="W37">
    <cfRule type="cellIs" dxfId="1" priority="2" operator="lessThan">
      <formula>0</formula>
    </cfRule>
  </conditionalFormatting>
  <conditionalFormatting sqref="W37">
    <cfRule type="cellIs" dxfId="0" priority="1" operator="greater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Patrón</dc:creator>
  <cp:lastModifiedBy>Mario Patrón</cp:lastModifiedBy>
  <dcterms:created xsi:type="dcterms:W3CDTF">2019-03-27T03:31:01Z</dcterms:created>
  <dcterms:modified xsi:type="dcterms:W3CDTF">2019-03-27T03:32:37Z</dcterms:modified>
</cp:coreProperties>
</file>