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\Documents\Carpeta Adela\LEY DE INGRESOS 2026\TRANSPARENCIA 2026\2026\"/>
    </mc:Choice>
  </mc:AlternateContent>
  <xr:revisionPtr revIDLastSave="0" documentId="8_{7250937C-79AF-4390-A107-982CE69B750C}" xr6:coauthVersionLast="36" xr6:coauthVersionMax="36" xr10:uidLastSave="{00000000-0000-0000-0000-000000000000}"/>
  <bookViews>
    <workbookView xWindow="0" yWindow="0" windowWidth="28800" windowHeight="10905" xr2:uid="{A40C606D-35F7-47B4-9538-09A01DE6CBE8}"/>
  </bookViews>
  <sheets>
    <sheet name="Formato 7 c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">#REF!</definedName>
    <definedName name="Acreed">[2]CATALOGOS!$M$1:$M$87</definedName>
    <definedName name="ALI">#REF!</definedName>
    <definedName name="Alta">[3]CATALOGOS!$J$1:$J$6</definedName>
    <definedName name="_xlnm.Print_Area" localSheetId="0">'Formato 7 c)'!$A$1:$G$37</definedName>
    <definedName name="_xlnm.Database">#REF!</definedName>
    <definedName name="CONCEINGRESO">#REF!</definedName>
    <definedName name="concentrado">#REF!</definedName>
    <definedName name="D">[4]CATALOGOS!$M$1:$M$87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[2]CATALOGOS!$T$1:$T$3</definedName>
    <definedName name="garantia">[5]CATALOGOS!$C$1:$C$5</definedName>
    <definedName name="Garantias">[2]CATALOGOS!$W$1:$W$10</definedName>
    <definedName name="garuantias">[6]CATALOGOS!$W$1:$W$10</definedName>
    <definedName name="GobEdo">#REF!</definedName>
    <definedName name="H">[7]CATALOGOS!$I$1:$I$2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NOEGAB">#REF!</definedName>
    <definedName name="oax">#REF!</definedName>
    <definedName name="RESP">[8]CATALOGOS!$I$1:$I$2</definedName>
    <definedName name="RESP1">[2]CATALOGOS!$I$1:$I$2</definedName>
    <definedName name="SegmentaciónDeDatos_Entidad">#N/A</definedName>
    <definedName name="SOBRETAA">[2]CATALOGOS!$E$1:$E$3</definedName>
    <definedName name="sobretasa">[9]CATALOGOS!$E$1:$E$3</definedName>
    <definedName name="sobretasas">[2]CATALOGOS!$E$1:$E$3</definedName>
    <definedName name="tasas">[9]CATALOGOS!$G$1:$G$6</definedName>
    <definedName name="ttf">[10]CATALOGOS!$E$1:$E$3</definedName>
    <definedName name="VER">#REF!</definedName>
    <definedName name="W">[11]CATALOGOS!$E$1:$E$3</definedName>
    <definedName name="X">[11]CATALOGOS!$G$1:$G$6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C34" i="1"/>
  <c r="B34" i="1"/>
  <c r="F29" i="1"/>
  <c r="M27" i="1"/>
  <c r="L27" i="1"/>
  <c r="K27" i="1"/>
  <c r="J27" i="1"/>
  <c r="I27" i="1"/>
  <c r="M26" i="1"/>
  <c r="L26" i="1"/>
  <c r="G26" i="1"/>
  <c r="F26" i="1"/>
  <c r="E26" i="1"/>
  <c r="D26" i="1"/>
  <c r="K26" i="1" s="1"/>
  <c r="C26" i="1"/>
  <c r="I26" i="1" s="1"/>
  <c r="B26" i="1"/>
  <c r="M22" i="1"/>
  <c r="L22" i="1"/>
  <c r="K22" i="1"/>
  <c r="J22" i="1"/>
  <c r="I22" i="1"/>
  <c r="G22" i="1"/>
  <c r="M21" i="1"/>
  <c r="L21" i="1"/>
  <c r="K21" i="1"/>
  <c r="J21" i="1"/>
  <c r="I21" i="1"/>
  <c r="G21" i="1"/>
  <c r="M20" i="1"/>
  <c r="L20" i="1"/>
  <c r="K20" i="1"/>
  <c r="J20" i="1"/>
  <c r="I20" i="1"/>
  <c r="G20" i="1"/>
  <c r="M19" i="1"/>
  <c r="L19" i="1"/>
  <c r="K19" i="1"/>
  <c r="J19" i="1"/>
  <c r="G19" i="1"/>
  <c r="F19" i="1"/>
  <c r="E19" i="1"/>
  <c r="D19" i="1"/>
  <c r="C19" i="1"/>
  <c r="I19" i="1" s="1"/>
  <c r="B19" i="1"/>
  <c r="L14" i="1"/>
  <c r="K14" i="1"/>
  <c r="J14" i="1"/>
  <c r="I14" i="1"/>
  <c r="G14" i="1"/>
  <c r="M14" i="1" s="1"/>
  <c r="L13" i="1"/>
  <c r="K13" i="1"/>
  <c r="J13" i="1"/>
  <c r="I13" i="1"/>
  <c r="G13" i="1"/>
  <c r="M13" i="1" s="1"/>
  <c r="L11" i="1"/>
  <c r="K11" i="1"/>
  <c r="J11" i="1"/>
  <c r="I11" i="1"/>
  <c r="G11" i="1"/>
  <c r="M11" i="1" s="1"/>
  <c r="L10" i="1"/>
  <c r="K10" i="1"/>
  <c r="J10" i="1"/>
  <c r="I10" i="1"/>
  <c r="G10" i="1"/>
  <c r="M10" i="1" s="1"/>
  <c r="L9" i="1"/>
  <c r="K9" i="1"/>
  <c r="J9" i="1"/>
  <c r="I9" i="1"/>
  <c r="G9" i="1"/>
  <c r="M9" i="1" s="1"/>
  <c r="L6" i="1"/>
  <c r="K6" i="1"/>
  <c r="J6" i="1"/>
  <c r="I6" i="1"/>
  <c r="G6" i="1"/>
  <c r="G5" i="1" s="1"/>
  <c r="K5" i="1"/>
  <c r="J5" i="1"/>
  <c r="I5" i="1"/>
  <c r="F5" i="1"/>
  <c r="E5" i="1"/>
  <c r="E29" i="1" s="1"/>
  <c r="D5" i="1"/>
  <c r="D29" i="1" s="1"/>
  <c r="C5" i="1"/>
  <c r="C29" i="1" s="1"/>
  <c r="B5" i="1"/>
  <c r="B29" i="1" s="1"/>
  <c r="M3" i="1"/>
  <c r="L3" i="1"/>
  <c r="K3" i="1"/>
  <c r="J3" i="1"/>
  <c r="I3" i="1"/>
  <c r="I29" i="1" l="1"/>
  <c r="J29" i="1"/>
  <c r="K29" i="1"/>
  <c r="M5" i="1"/>
  <c r="L5" i="1"/>
  <c r="G29" i="1"/>
  <c r="J26" i="1"/>
  <c r="M6" i="1"/>
  <c r="L29" i="1" l="1"/>
  <c r="M29" i="1"/>
</calcChain>
</file>

<file path=xl/sharedStrings.xml><?xml version="1.0" encoding="utf-8"?>
<sst xmlns="http://schemas.openxmlformats.org/spreadsheetml/2006/main" count="41" uniqueCount="41">
  <si>
    <t>Formato 7 c)   Resultados de Ingresos - LDF</t>
  </si>
  <si>
    <t>CAMPECHE
Resultados de Ingresos - LDF 
(PESOS)</t>
  </si>
  <si>
    <t>Concepto (b)</t>
  </si>
  <si>
    <r>
      <t xml:space="preserve">2020 </t>
    </r>
    <r>
      <rPr>
        <b/>
        <vertAlign val="superscript"/>
        <sz val="12"/>
        <color rgb="FF000000"/>
        <rFont val="Arial"/>
        <family val="2"/>
      </rPr>
      <t>1</t>
    </r>
    <r>
      <rPr>
        <b/>
        <sz val="12"/>
        <color rgb="FF000000"/>
        <rFont val="Arial"/>
        <family val="2"/>
      </rPr>
      <t xml:space="preserve"> (c)</t>
    </r>
  </si>
  <si>
    <r>
      <t xml:space="preserve">2021 </t>
    </r>
    <r>
      <rPr>
        <b/>
        <vertAlign val="superscript"/>
        <sz val="12"/>
        <color rgb="FF000000"/>
        <rFont val="Arial"/>
        <family val="2"/>
      </rPr>
      <t>1</t>
    </r>
    <r>
      <rPr>
        <b/>
        <sz val="12"/>
        <color rgb="FF000000"/>
        <rFont val="Arial"/>
        <family val="2"/>
      </rPr>
      <t xml:space="preserve"> (c)</t>
    </r>
  </si>
  <si>
    <r>
      <t xml:space="preserve">2022 </t>
    </r>
    <r>
      <rPr>
        <b/>
        <vertAlign val="superscript"/>
        <sz val="12"/>
        <color rgb="FF000000"/>
        <rFont val="Arial"/>
        <family val="2"/>
      </rPr>
      <t>1</t>
    </r>
    <r>
      <rPr>
        <b/>
        <sz val="12"/>
        <color rgb="FF000000"/>
        <rFont val="Arial"/>
        <family val="2"/>
      </rPr>
      <t xml:space="preserve"> (c)</t>
    </r>
  </si>
  <si>
    <r>
      <t xml:space="preserve">2023 </t>
    </r>
    <r>
      <rPr>
        <b/>
        <vertAlign val="superscript"/>
        <sz val="12"/>
        <color rgb="FF000000"/>
        <rFont val="Arial"/>
        <family val="2"/>
      </rPr>
      <t>1</t>
    </r>
    <r>
      <rPr>
        <b/>
        <sz val="12"/>
        <color rgb="FF000000"/>
        <rFont val="Arial"/>
        <family val="2"/>
      </rPr>
      <t xml:space="preserve"> (c)</t>
    </r>
  </si>
  <si>
    <r>
      <t xml:space="preserve">2024 </t>
    </r>
    <r>
      <rPr>
        <b/>
        <vertAlign val="superscript"/>
        <sz val="12"/>
        <color rgb="FF000000"/>
        <rFont val="Arial"/>
        <family val="2"/>
      </rPr>
      <t>1</t>
    </r>
    <r>
      <rPr>
        <b/>
        <sz val="12"/>
        <color rgb="FF000000"/>
        <rFont val="Arial"/>
        <family val="2"/>
      </rPr>
      <t xml:space="preserve"> (c)</t>
    </r>
  </si>
  <si>
    <r>
      <t xml:space="preserve">2025 </t>
    </r>
    <r>
      <rPr>
        <b/>
        <vertAlign val="super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 xml:space="preserve"> (d)</t>
    </r>
  </si>
  <si>
    <t>1.   Ingresos de Libre Disposición (1=A+B+C+D+E+F+G+H+I+J+K+L)</t>
  </si>
  <si>
    <t>A.     Impuestos</t>
  </si>
  <si>
    <t>B.     Cuotas y Aportaciones de Seguridad Social</t>
  </si>
  <si>
    <t>C.     Contribuciones de Mejoras</t>
  </si>
  <si>
    <t>D.     Derechos</t>
  </si>
  <si>
    <t>E.     Productos</t>
  </si>
  <si>
    <t>F.     Aprovechamientos</t>
  </si>
  <si>
    <t>G.     Ingresos por Ventas de Bienes y Prestación de Servicios</t>
  </si>
  <si>
    <t>H.     Participaciones</t>
  </si>
  <si>
    <t>I.       Incentivos Derivados de la Colaboración Fiscal</t>
  </si>
  <si>
    <t>J.      Transferencias y Asignaciones</t>
  </si>
  <si>
    <t>K.     Convenios</t>
  </si>
  <si>
    <t>L.      Otros Ingresos de Libre Disposición</t>
  </si>
  <si>
    <t>2.   Transferencias Federales Etiquetadas (2=A+B+C+D+E)</t>
  </si>
  <si>
    <t>A.     Aportaciones</t>
  </si>
  <si>
    <t>B.     Convenios</t>
  </si>
  <si>
    <t>C.     Fondos Distintos de Aportaciones</t>
  </si>
  <si>
    <t>D.     Transferencias, Asignaciones, Subsidios y Subvenciones, y Pensiones y Jubilaciones</t>
  </si>
  <si>
    <t>E.     Otras Transferencias Federales Etiquetadas</t>
  </si>
  <si>
    <t>3.   Ingresos Derivados de Financiamientos (3=A)</t>
  </si>
  <si>
    <t>A.     Ingresos Derivados de Financiamientos</t>
  </si>
  <si>
    <t>4.  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</si>
  <si>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</si>
  <si>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</si>
  <si>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</si>
  <si>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</si>
  <si>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. Los importes corresponden al momento contable de los ingresos devengados.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</si>
  <si>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. Los importes corresponden a los ingresos devengados al cierre trimestral más reciente disponible y estimados para el cierre del ejercicio.</t>
    </r>
  </si>
  <si>
    <t>ELABORÓ</t>
  </si>
  <si>
    <t>____________________________________</t>
  </si>
  <si>
    <t>LIC. VICENTE A. CU ESCAMILLA</t>
  </si>
  <si>
    <t>TITULAR DE LA UNIDAD DE POLÍTICA 
DE INGRESOS Y COORDINACIÓN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</si>
</sst>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_ ;[Red]\-#,##0\ 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vertAlign val="superscript"/>
      <sz val="11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2" borderId="1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/>
    </xf>
    <xf numFmtId="0" fontId="5" fillId="3" borderId="5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3" fillId="3" borderId="0" xfId="2" applyFont="1" applyFill="1" applyAlignment="1">
      <alignment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Alignment="1">
      <alignment vertical="center"/>
    </xf>
    <xf numFmtId="0" fontId="11" fillId="3" borderId="7" xfId="2" applyFont="1" applyFill="1" applyBorder="1" applyAlignment="1">
      <alignment vertical="center" wrapText="1"/>
    </xf>
    <xf numFmtId="165" fontId="11" fillId="3" borderId="8" xfId="2" applyNumberFormat="1" applyFont="1" applyFill="1" applyBorder="1" applyAlignment="1">
      <alignment horizontal="center" vertical="center"/>
    </xf>
    <xf numFmtId="165" fontId="11" fillId="3" borderId="7" xfId="2" applyNumberFormat="1" applyFont="1" applyFill="1" applyBorder="1" applyAlignment="1">
      <alignment horizontal="center" vertical="center"/>
    </xf>
    <xf numFmtId="166" fontId="9" fillId="4" borderId="0" xfId="4" applyNumberFormat="1" applyFont="1" applyFill="1" applyBorder="1" applyAlignment="1">
      <alignment horizontal="center" vertical="center"/>
    </xf>
    <xf numFmtId="0" fontId="3" fillId="3" borderId="7" xfId="2" applyFont="1" applyFill="1" applyBorder="1" applyAlignment="1">
      <alignment vertical="center" wrapText="1"/>
    </xf>
    <xf numFmtId="165" fontId="13" fillId="3" borderId="8" xfId="2" applyNumberFormat="1" applyFont="1" applyFill="1" applyBorder="1" applyAlignment="1">
      <alignment horizontal="center" vertical="center"/>
    </xf>
    <xf numFmtId="165" fontId="13" fillId="3" borderId="7" xfId="2" applyNumberFormat="1" applyFont="1" applyFill="1" applyBorder="1" applyAlignment="1">
      <alignment horizontal="center" vertical="center"/>
    </xf>
    <xf numFmtId="166" fontId="14" fillId="3" borderId="0" xfId="4" applyNumberFormat="1" applyFont="1" applyFill="1" applyBorder="1" applyAlignment="1">
      <alignment horizontal="center" vertical="center"/>
    </xf>
    <xf numFmtId="165" fontId="13" fillId="3" borderId="6" xfId="2" applyNumberFormat="1" applyFont="1" applyFill="1" applyBorder="1" applyAlignment="1">
      <alignment horizontal="center" vertical="center"/>
    </xf>
    <xf numFmtId="0" fontId="2" fillId="3" borderId="7" xfId="2" applyFont="1" applyFill="1" applyBorder="1" applyAlignment="1">
      <alignment vertical="center" wrapText="1"/>
    </xf>
    <xf numFmtId="165" fontId="15" fillId="3" borderId="7" xfId="2" applyNumberFormat="1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vertical="center" wrapText="1"/>
    </xf>
    <xf numFmtId="165" fontId="11" fillId="3" borderId="10" xfId="2" applyNumberFormat="1" applyFont="1" applyFill="1" applyBorder="1" applyAlignment="1">
      <alignment horizontal="center" vertical="center"/>
    </xf>
    <xf numFmtId="165" fontId="11" fillId="3" borderId="9" xfId="2" applyNumberFormat="1" applyFont="1" applyFill="1" applyBorder="1" applyAlignment="1">
      <alignment horizontal="center" vertical="center"/>
    </xf>
    <xf numFmtId="0" fontId="3" fillId="0" borderId="11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165" fontId="3" fillId="0" borderId="0" xfId="2" applyNumberFormat="1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vertical="center"/>
    </xf>
    <xf numFmtId="0" fontId="17" fillId="0" borderId="0" xfId="2" applyFont="1" applyAlignment="1">
      <alignment horizontal="center" vertical="top" wrapText="1"/>
    </xf>
    <xf numFmtId="0" fontId="12" fillId="0" borderId="0" xfId="2" applyFont="1" applyAlignment="1">
      <alignment horizontal="center" vertical="top" wrapText="1"/>
    </xf>
    <xf numFmtId="0" fontId="12" fillId="0" borderId="0" xfId="2" applyFont="1" applyAlignment="1">
      <alignment vertical="top"/>
    </xf>
    <xf numFmtId="0" fontId="12" fillId="0" borderId="0" xfId="2" applyFont="1" applyAlignment="1">
      <alignment horizontal="center" vertical="top"/>
    </xf>
    <xf numFmtId="0" fontId="3" fillId="0" borderId="0" xfId="2" applyFont="1" applyAlignment="1">
      <alignment vertical="top"/>
    </xf>
    <xf numFmtId="164" fontId="3" fillId="0" borderId="0" xfId="1" applyNumberFormat="1" applyFont="1" applyBorder="1" applyAlignment="1">
      <alignment vertical="top"/>
    </xf>
    <xf numFmtId="164" fontId="3" fillId="0" borderId="0" xfId="1" applyNumberFormat="1" applyFont="1" applyAlignment="1">
      <alignment vertical="top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vertical="center"/>
    </xf>
    <xf numFmtId="43" fontId="3" fillId="0" borderId="0" xfId="2" applyNumberFormat="1" applyFont="1" applyAlignment="1">
      <alignment vertical="center"/>
    </xf>
    <xf numFmtId="43" fontId="3" fillId="0" borderId="0" xfId="5" applyFont="1" applyBorder="1" applyAlignment="1">
      <alignment vertical="center"/>
    </xf>
  </cellXfs>
  <cellStyles count="6">
    <cellStyle name="Millares" xfId="1" builtinId="3"/>
    <cellStyle name="Millares 7" xfId="5" xr:uid="{EF66F4D7-19C1-433B-8558-93B246EE4C4E}"/>
    <cellStyle name="Normal" xfId="0" builtinId="0"/>
    <cellStyle name="Normal 3 3" xfId="3" xr:uid="{64682A28-701D-4673-B2E2-6F777E04D1D3}"/>
    <cellStyle name="Normal 8" xfId="2" xr:uid="{45001CCA-0C75-4345-B9B9-69FF787B8D0E}"/>
    <cellStyle name="Porcentaje 2" xfId="4" xr:uid="{8AC16950-4628-4E15-8D5C-8EA8CAABA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243412</xdr:colOff>
      <xdr:row>1</xdr:row>
      <xdr:rowOff>31749</xdr:rowOff>
    </xdr:from>
    <xdr:to>
      <xdr:col>0</xdr:col>
      <xdr:colOff>963081</xdr:colOff>
      <xdr:row>1</xdr:row>
      <xdr:rowOff>1068159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1F91D5-422F-4B94-80AC-2E1D4635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2" y="298449"/>
          <a:ext cx="719669" cy="1036410"/>
        </a:xfrm>
        <a:prstGeom prst="rect">
          <a:avLst/>
        </a:prstGeom>
      </xdr:spPr>
    </xdr:pic>
    <xdr:clientData/>
  </xdr:twoCellAnchor>
  <xdr:twoCellAnchor editAs="oneCell">
    <xdr:from>
      <xdr:col>6</xdr:col>
      <xdr:colOff>400503</xdr:colOff>
      <xdr:row>1</xdr:row>
      <xdr:rowOff>59205</xdr:rowOff>
    </xdr:from>
    <xdr:to>
      <xdr:col>6</xdr:col>
      <xdr:colOff>1375429</xdr:colOff>
      <xdr:row>1</xdr:row>
      <xdr:rowOff>1034131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8B144D-796D-4051-89B8-803994FA7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0128" y="325905"/>
          <a:ext cx="974926" cy="974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la/Documents/CESAR/Dropbox/Unidad%20de%20Pol&#237;tica%20de%20Ingresos%20y%20Coordinaci&#243;n%20Fiscal/Ley%20de%20Ingresos%202026/Hoja%20de%20Trabajo.%20Ley%20de%20Ingresos%202026.%20Adela%20-%20OFICIO%20UCEF%20-%20DEFINITIVO%201411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~1/AppData/Local/Temp/Rar$DIa0.451/CONCENTRADO%20AUDITOR&#205;A%2019022013/Nueva%20carpeta/deuda%20de%20abril-junio%20(06-08-201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E~1/AppData/Local/Temp/Rar$DI89.768/Users/carlos_leong/Desktop/Cuadros%20Deuda/Dic-10/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~1/AppData/Local/Temp/Rar$DIa0.451/CONCENTRADO%20AUDITOR&#205;A%2019022013/Nueva%20carpeta/Reportes%20Junio%202012/ZAC-02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E~1/AppData/Local/Temp/Rar$DI89.768/Baja%20California%20S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-Deuda/Septiembre%202012/Reportes%20Recibidos%20Tercer%20Trimestre/HID-03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E~1/AppData/Local/Temp/Rar$DI89.768/Mis%20documentos/jaime/MAR09/16%20MICH%2012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euda/Estadis-Deuda/Septiembre%202013/Reportes%20recibidos/SON-03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_martinez/AppData/Local/Microsoft/Windows/Temporary%20Internet%20Files/Content.Outlook/WRD1MHBP/II%20trim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E~1/AppData/Local/Temp/Rar$DI89.768/06%20COL%2003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ERRE ESTIMADO"/>
      <sheetName val="ANALITICO"/>
      <sheetName val="Formato 7 a) LI24 LI25"/>
      <sheetName val="ILD"/>
      <sheetName val="LI26"/>
      <sheetName val="CALENDARIO"/>
      <sheetName val="Captura Prueba"/>
      <sheetName val="LDF"/>
      <sheetName val="CONAC (MESES)"/>
      <sheetName val="CONAC TRIM"/>
      <sheetName val="CONAC ANUAL"/>
      <sheetName val="Formato 7 a)"/>
      <sheetName val="Formato 7 c)"/>
      <sheetName val="Hoja1"/>
      <sheetName val="Servicios Prestados"/>
      <sheetName val="Formato 7 a) (30 años)"/>
      <sheetName val="Grafico"/>
    </sheetNames>
    <sheetDataSet>
      <sheetData sheetId="0"/>
      <sheetData sheetId="1">
        <row r="13">
          <cell r="G13">
            <v>2285523619.8000002</v>
          </cell>
        </row>
        <row r="34">
          <cell r="G34">
            <v>674656477</v>
          </cell>
        </row>
        <row r="55">
          <cell r="G55">
            <v>498681924.23000002</v>
          </cell>
        </row>
        <row r="66">
          <cell r="G66">
            <v>109376776.79999998</v>
          </cell>
        </row>
        <row r="86">
          <cell r="G86">
            <v>11737021887</v>
          </cell>
        </row>
        <row r="96">
          <cell r="G96">
            <v>10497818107.909998</v>
          </cell>
        </row>
        <row r="117">
          <cell r="G117">
            <v>2464040109.6499996</v>
          </cell>
        </row>
        <row r="126">
          <cell r="G126">
            <v>221581464.5</v>
          </cell>
        </row>
        <row r="140">
          <cell r="G140">
            <v>647720891.82000005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  <sheetName val="Soporte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7A6E7-20E9-468C-A571-3F30FACED1B7}">
  <sheetPr>
    <tabColor rgb="FF00B0F0"/>
  </sheetPr>
  <dimension ref="A1:M47"/>
  <sheetViews>
    <sheetView showGridLines="0" tabSelected="1" zoomScale="80" zoomScaleNormal="80" zoomScaleSheetLayoutView="80" workbookViewId="0">
      <selection activeCell="Q17" sqref="Q17"/>
    </sheetView>
  </sheetViews>
  <sheetFormatPr baseColWidth="10" defaultColWidth="11.42578125" defaultRowHeight="14.25" x14ac:dyDescent="0.25"/>
  <cols>
    <col min="1" max="1" width="65" style="34" customWidth="1"/>
    <col min="2" max="7" width="23.7109375" style="2" customWidth="1"/>
    <col min="8" max="8" width="2.140625" style="2" customWidth="1"/>
    <col min="9" max="9" width="9.7109375" style="3" customWidth="1"/>
    <col min="10" max="10" width="9.7109375" style="4" customWidth="1"/>
    <col min="11" max="12" width="11.42578125" style="4" customWidth="1"/>
    <col min="13" max="13" width="11.42578125" style="2" customWidth="1"/>
    <col min="14" max="16384" width="11.42578125" style="2"/>
  </cols>
  <sheetData>
    <row r="1" spans="1:13" ht="21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3" ht="84.75" customHeight="1" x14ac:dyDescent="0.25">
      <c r="A2" s="5" t="s">
        <v>1</v>
      </c>
      <c r="B2" s="6"/>
      <c r="C2" s="6"/>
      <c r="D2" s="6"/>
      <c r="E2" s="6"/>
      <c r="F2" s="6"/>
      <c r="G2" s="7"/>
    </row>
    <row r="3" spans="1:13" ht="32.25" customHeight="1" x14ac:dyDescent="0.2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I3" s="10" t="str">
        <f>+C3</f>
        <v>2021 1 (c)</v>
      </c>
      <c r="J3" s="10" t="str">
        <f>+D3</f>
        <v>2022 1 (c)</v>
      </c>
      <c r="K3" s="10" t="str">
        <f>+E3</f>
        <v>2023 1 (c)</v>
      </c>
      <c r="L3" s="10" t="str">
        <f>+F3</f>
        <v>2024 1 (c)</v>
      </c>
      <c r="M3" s="10" t="str">
        <f>+G3</f>
        <v>2025 2 (d)</v>
      </c>
    </row>
    <row r="4" spans="1:13" s="15" customFormat="1" ht="15.75" x14ac:dyDescent="0.25">
      <c r="A4" s="11"/>
      <c r="B4" s="12"/>
      <c r="C4" s="12"/>
      <c r="D4" s="13"/>
      <c r="E4" s="13"/>
      <c r="F4" s="14"/>
      <c r="G4" s="14"/>
      <c r="I4" s="16"/>
      <c r="J4" s="17"/>
      <c r="K4" s="17"/>
      <c r="L4" s="17"/>
    </row>
    <row r="5" spans="1:13" ht="33" x14ac:dyDescent="0.25">
      <c r="A5" s="18" t="s">
        <v>9</v>
      </c>
      <c r="B5" s="19">
        <f t="shared" ref="B5:D5" si="0">SUM(B6:B17)</f>
        <v>11384123117.75</v>
      </c>
      <c r="C5" s="19">
        <f t="shared" si="0"/>
        <v>11282492891.6</v>
      </c>
      <c r="D5" s="19">
        <f t="shared" si="0"/>
        <v>11840311396.65</v>
      </c>
      <c r="E5" s="19">
        <f t="shared" ref="E5:G5" si="1">SUM(E6:E17)</f>
        <v>15262035466.17</v>
      </c>
      <c r="F5" s="20">
        <f t="shared" si="1"/>
        <v>14003507046.25</v>
      </c>
      <c r="G5" s="20">
        <f t="shared" si="1"/>
        <v>15526842149.33</v>
      </c>
      <c r="I5" s="21">
        <f>+C5/B5*1-1</f>
        <v>-8.9273653402025532E-3</v>
      </c>
      <c r="J5" s="21">
        <f>+D5/C5*1-1</f>
        <v>4.9441068601541405E-2</v>
      </c>
      <c r="K5" s="21">
        <f>+F5/D5*1-1</f>
        <v>0.18269753025347257</v>
      </c>
      <c r="L5" s="21">
        <f>+G5/F5*1-1</f>
        <v>0.10878239986946237</v>
      </c>
      <c r="M5" s="21">
        <f>+H5/G5*1-1</f>
        <v>-1</v>
      </c>
    </row>
    <row r="6" spans="1:13" ht="15" x14ac:dyDescent="0.25">
      <c r="A6" s="22" t="s">
        <v>10</v>
      </c>
      <c r="B6" s="23">
        <v>1607999460.2</v>
      </c>
      <c r="C6" s="23">
        <v>1680944487.5</v>
      </c>
      <c r="D6" s="23">
        <v>2118022157.5</v>
      </c>
      <c r="E6" s="23">
        <v>2486939360.2600002</v>
      </c>
      <c r="F6" s="24">
        <v>2478521754.3199997</v>
      </c>
      <c r="G6" s="24">
        <f>+[1]ANALITICO!G13</f>
        <v>2285523619.8000002</v>
      </c>
      <c r="I6" s="25">
        <f>+C6/B6*1-1</f>
        <v>4.5363838176243565E-2</v>
      </c>
      <c r="J6" s="25">
        <f>+D6/C6*1-1</f>
        <v>0.26001909834039072</v>
      </c>
      <c r="K6" s="25">
        <f>+E6/D6*1-1</f>
        <v>0.17418004880338467</v>
      </c>
      <c r="L6" s="25">
        <f>+F6/E6*1-1</f>
        <v>-3.3847250457769151E-3</v>
      </c>
      <c r="M6" s="25">
        <f>+G6/F6*1-1</f>
        <v>-7.7868243110478574E-2</v>
      </c>
    </row>
    <row r="7" spans="1:13" ht="15" x14ac:dyDescent="0.25">
      <c r="A7" s="22" t="s">
        <v>11</v>
      </c>
      <c r="B7" s="23">
        <v>0</v>
      </c>
      <c r="C7" s="23">
        <v>0</v>
      </c>
      <c r="D7" s="23">
        <v>0</v>
      </c>
      <c r="E7" s="23">
        <v>0</v>
      </c>
      <c r="F7" s="24">
        <v>0</v>
      </c>
      <c r="G7" s="24"/>
      <c r="I7" s="25"/>
      <c r="J7" s="25"/>
      <c r="K7" s="25"/>
      <c r="L7" s="25"/>
      <c r="M7" s="25"/>
    </row>
    <row r="8" spans="1:13" ht="15" x14ac:dyDescent="0.25">
      <c r="A8" s="22" t="s">
        <v>12</v>
      </c>
      <c r="B8" s="23">
        <v>0</v>
      </c>
      <c r="C8" s="23">
        <v>0</v>
      </c>
      <c r="D8" s="23">
        <v>0</v>
      </c>
      <c r="E8" s="23">
        <v>0</v>
      </c>
      <c r="F8" s="24">
        <v>0</v>
      </c>
      <c r="G8" s="24"/>
      <c r="I8" s="25"/>
      <c r="J8" s="25"/>
      <c r="K8" s="25"/>
      <c r="L8" s="25"/>
      <c r="M8" s="25"/>
    </row>
    <row r="9" spans="1:13" ht="15" x14ac:dyDescent="0.25">
      <c r="A9" s="22" t="s">
        <v>13</v>
      </c>
      <c r="B9" s="23">
        <v>445215450.47000003</v>
      </c>
      <c r="C9" s="23">
        <v>520817399.51999998</v>
      </c>
      <c r="D9" s="23">
        <v>607584108.60000002</v>
      </c>
      <c r="E9" s="23">
        <v>816807754.52999997</v>
      </c>
      <c r="F9" s="24">
        <v>701971908.75</v>
      </c>
      <c r="G9" s="24">
        <f>+[1]ANALITICO!G34</f>
        <v>674656477</v>
      </c>
      <c r="I9" s="25">
        <f>+C9/B9*1-1</f>
        <v>0.16980980550021196</v>
      </c>
      <c r="J9" s="25">
        <f t="shared" ref="J9:M11" si="2">+D9/C9*1-1</f>
        <v>0.16659717812800934</v>
      </c>
      <c r="K9" s="25">
        <f t="shared" si="2"/>
        <v>0.34435338740523469</v>
      </c>
      <c r="L9" s="25">
        <f t="shared" si="2"/>
        <v>-0.14059103276520402</v>
      </c>
      <c r="M9" s="25">
        <f t="shared" si="2"/>
        <v>-3.8912428559485401E-2</v>
      </c>
    </row>
    <row r="10" spans="1:13" ht="15" x14ac:dyDescent="0.25">
      <c r="A10" s="22" t="s">
        <v>14</v>
      </c>
      <c r="B10" s="23">
        <v>139606088.19</v>
      </c>
      <c r="C10" s="23">
        <v>79544083.370000005</v>
      </c>
      <c r="D10" s="23">
        <v>255630659.43000001</v>
      </c>
      <c r="E10" s="23">
        <v>530623206.12999994</v>
      </c>
      <c r="F10" s="24">
        <v>619729695.11000013</v>
      </c>
      <c r="G10" s="24">
        <f>+[1]ANALITICO!G55</f>
        <v>498681924.23000002</v>
      </c>
      <c r="I10" s="25">
        <f>+C10/B10*1-1</f>
        <v>-0.43022482471006052</v>
      </c>
      <c r="J10" s="25">
        <f t="shared" si="2"/>
        <v>2.2136979722417789</v>
      </c>
      <c r="K10" s="25">
        <f t="shared" si="2"/>
        <v>1.0757416473953971</v>
      </c>
      <c r="L10" s="25">
        <f t="shared" si="2"/>
        <v>0.167927990993612</v>
      </c>
      <c r="M10" s="25">
        <f t="shared" si="2"/>
        <v>-0.19532349641324598</v>
      </c>
    </row>
    <row r="11" spans="1:13" ht="15" x14ac:dyDescent="0.25">
      <c r="A11" s="22" t="s">
        <v>15</v>
      </c>
      <c r="B11" s="23">
        <v>78503047.140000015</v>
      </c>
      <c r="C11" s="23">
        <v>106517656.37</v>
      </c>
      <c r="D11" s="23">
        <v>89405811.520000011</v>
      </c>
      <c r="E11" s="23">
        <v>184605319.32999998</v>
      </c>
      <c r="F11" s="24">
        <v>103895623.84</v>
      </c>
      <c r="G11" s="24">
        <f>+[1]ANALITICO!G66</f>
        <v>109376776.79999998</v>
      </c>
      <c r="I11" s="25">
        <f>+C11/B11*1-1</f>
        <v>0.35686015066446486</v>
      </c>
      <c r="J11" s="25">
        <f t="shared" si="2"/>
        <v>-0.16064796610395038</v>
      </c>
      <c r="K11" s="25">
        <f t="shared" si="2"/>
        <v>1.0648022336747531</v>
      </c>
      <c r="L11" s="25">
        <f t="shared" si="2"/>
        <v>-0.43720135358463608</v>
      </c>
      <c r="M11" s="25">
        <f t="shared" si="2"/>
        <v>5.2756341002783591E-2</v>
      </c>
    </row>
    <row r="12" spans="1:13" ht="15" x14ac:dyDescent="0.25">
      <c r="A12" s="22" t="s">
        <v>16</v>
      </c>
      <c r="B12" s="23">
        <v>0</v>
      </c>
      <c r="C12" s="23"/>
      <c r="D12" s="23">
        <v>0</v>
      </c>
      <c r="E12" s="23">
        <v>0</v>
      </c>
      <c r="F12" s="24">
        <v>0</v>
      </c>
      <c r="G12" s="24"/>
      <c r="I12" s="25"/>
      <c r="J12" s="25"/>
      <c r="K12" s="25"/>
      <c r="L12" s="25"/>
      <c r="M12" s="25"/>
    </row>
    <row r="13" spans="1:13" ht="15" x14ac:dyDescent="0.25">
      <c r="A13" s="22" t="s">
        <v>17</v>
      </c>
      <c r="B13" s="23">
        <v>8977598990</v>
      </c>
      <c r="C13" s="23">
        <v>8738286446</v>
      </c>
      <c r="D13" s="23">
        <v>8594568647</v>
      </c>
      <c r="E13" s="23">
        <v>11032276991</v>
      </c>
      <c r="F13" s="24">
        <v>9857850817</v>
      </c>
      <c r="G13" s="24">
        <f>+[1]ANALITICO!G86</f>
        <v>11737021887</v>
      </c>
      <c r="I13" s="25">
        <f>+C13/B13*1-1</f>
        <v>-2.6656631050971047E-2</v>
      </c>
      <c r="J13" s="25">
        <f t="shared" ref="J13:M14" si="3">+D13/C13*1-1</f>
        <v>-1.6446908657450576E-2</v>
      </c>
      <c r="K13" s="25">
        <f t="shared" si="3"/>
        <v>0.28363358815580586</v>
      </c>
      <c r="L13" s="25">
        <f t="shared" si="3"/>
        <v>-0.106453651857915</v>
      </c>
      <c r="M13" s="25">
        <f t="shared" si="3"/>
        <v>0.19062685212879704</v>
      </c>
    </row>
    <row r="14" spans="1:13" ht="15" x14ac:dyDescent="0.25">
      <c r="A14" s="22" t="s">
        <v>18</v>
      </c>
      <c r="B14" s="23">
        <v>135200081.75</v>
      </c>
      <c r="C14" s="23">
        <v>156382818.84</v>
      </c>
      <c r="D14" s="23">
        <v>175100012.60000002</v>
      </c>
      <c r="E14" s="23">
        <v>210782834.92000002</v>
      </c>
      <c r="F14" s="24">
        <v>241537247.23000002</v>
      </c>
      <c r="G14" s="24">
        <f>+[1]ANALITICO!G126</f>
        <v>221581464.5</v>
      </c>
      <c r="I14" s="25">
        <f>+C14/B14*1-1</f>
        <v>0.15667695474599808</v>
      </c>
      <c r="J14" s="25">
        <f t="shared" si="3"/>
        <v>0.11968830015239806</v>
      </c>
      <c r="K14" s="25">
        <f t="shared" si="3"/>
        <v>0.20378537836838495</v>
      </c>
      <c r="L14" s="25">
        <f t="shared" si="3"/>
        <v>0.14590567738436788</v>
      </c>
      <c r="M14" s="25">
        <f t="shared" si="3"/>
        <v>-8.2619898002718517E-2</v>
      </c>
    </row>
    <row r="15" spans="1:13" ht="15" x14ac:dyDescent="0.25">
      <c r="A15" s="22" t="s">
        <v>19</v>
      </c>
      <c r="B15" s="23">
        <v>0</v>
      </c>
      <c r="C15" s="23">
        <v>0</v>
      </c>
      <c r="D15" s="23">
        <v>0</v>
      </c>
      <c r="E15" s="23">
        <v>0</v>
      </c>
      <c r="F15" s="24">
        <v>0</v>
      </c>
      <c r="G15" s="24">
        <v>0</v>
      </c>
      <c r="I15" s="25"/>
      <c r="J15" s="25"/>
      <c r="K15" s="25"/>
      <c r="L15" s="25"/>
    </row>
    <row r="16" spans="1:13" ht="15" x14ac:dyDescent="0.25">
      <c r="A16" s="22" t="s">
        <v>20</v>
      </c>
      <c r="B16" s="23">
        <v>0</v>
      </c>
      <c r="C16" s="23">
        <v>0</v>
      </c>
      <c r="D16" s="23">
        <v>0</v>
      </c>
      <c r="E16" s="23">
        <v>0</v>
      </c>
      <c r="F16" s="24">
        <v>0</v>
      </c>
      <c r="G16" s="24">
        <v>0</v>
      </c>
      <c r="I16" s="25"/>
      <c r="J16" s="25"/>
      <c r="K16" s="25"/>
      <c r="L16" s="25"/>
    </row>
    <row r="17" spans="1:13" ht="15" x14ac:dyDescent="0.25">
      <c r="A17" s="22" t="s">
        <v>21</v>
      </c>
      <c r="B17" s="23">
        <v>0</v>
      </c>
      <c r="C17" s="23">
        <v>0</v>
      </c>
      <c r="D17" s="23">
        <v>0</v>
      </c>
      <c r="E17" s="23">
        <v>0</v>
      </c>
      <c r="F17" s="24">
        <v>0</v>
      </c>
      <c r="G17" s="24">
        <v>0</v>
      </c>
      <c r="I17" s="25"/>
      <c r="J17" s="25"/>
      <c r="K17" s="25"/>
      <c r="L17" s="25"/>
    </row>
    <row r="18" spans="1:13" ht="15" x14ac:dyDescent="0.25">
      <c r="A18" s="22"/>
      <c r="B18" s="24"/>
      <c r="C18" s="24"/>
      <c r="D18" s="26"/>
      <c r="E18" s="26"/>
      <c r="F18" s="26"/>
      <c r="G18" s="26"/>
      <c r="I18" s="25"/>
      <c r="J18" s="25"/>
      <c r="K18" s="25"/>
      <c r="L18" s="25"/>
    </row>
    <row r="19" spans="1:13" ht="33" x14ac:dyDescent="0.25">
      <c r="A19" s="18" t="s">
        <v>22</v>
      </c>
      <c r="B19" s="19">
        <f t="shared" ref="B19:D19" si="4">SUM(B20:B24)</f>
        <v>12134950595.439999</v>
      </c>
      <c r="C19" s="19">
        <f t="shared" si="4"/>
        <v>11697974370.030003</v>
      </c>
      <c r="D19" s="19">
        <f t="shared" si="4"/>
        <v>12909940401.300001</v>
      </c>
      <c r="E19" s="19">
        <f t="shared" ref="E19:G19" si="5">SUM(E20:E24)</f>
        <v>14670380802.539999</v>
      </c>
      <c r="F19" s="20">
        <f t="shared" si="5"/>
        <v>13325356088.567499</v>
      </c>
      <c r="G19" s="20">
        <f t="shared" si="5"/>
        <v>13609579109.379997</v>
      </c>
      <c r="I19" s="21">
        <f t="shared" ref="I19:M22" si="6">+C19/B19*1-1</f>
        <v>-3.6009724306104718E-2</v>
      </c>
      <c r="J19" s="21">
        <f t="shared" si="6"/>
        <v>0.10360477745403807</v>
      </c>
      <c r="K19" s="21">
        <f>+F19/D19*1-1</f>
        <v>3.2177970955285407E-2</v>
      </c>
      <c r="L19" s="21">
        <f>+G19/F19*1-1</f>
        <v>2.1329487851836637E-2</v>
      </c>
      <c r="M19" s="21">
        <f>+H19/G19*1-1</f>
        <v>-1</v>
      </c>
    </row>
    <row r="20" spans="1:13" ht="15" x14ac:dyDescent="0.25">
      <c r="A20" s="22" t="s">
        <v>23</v>
      </c>
      <c r="B20" s="23">
        <v>8910170441.2199993</v>
      </c>
      <c r="C20" s="23">
        <v>9067376463.5700016</v>
      </c>
      <c r="D20" s="23">
        <v>9991202928.5300007</v>
      </c>
      <c r="E20" s="23">
        <v>11403755596.18</v>
      </c>
      <c r="F20" s="24">
        <v>10371361906.939999</v>
      </c>
      <c r="G20" s="24">
        <f>+[1]ANALITICO!G96</f>
        <v>10497818107.909998</v>
      </c>
      <c r="I20" s="25">
        <f t="shared" si="6"/>
        <v>1.7643436047277028E-2</v>
      </c>
      <c r="J20" s="25">
        <f t="shared" si="6"/>
        <v>0.10188464862704838</v>
      </c>
      <c r="K20" s="25">
        <f t="shared" si="6"/>
        <v>0.14137963944425924</v>
      </c>
      <c r="L20" s="25">
        <f t="shared" si="6"/>
        <v>-9.0531025549673294E-2</v>
      </c>
      <c r="M20" s="25">
        <f t="shared" si="6"/>
        <v>1.2192825021888565E-2</v>
      </c>
    </row>
    <row r="21" spans="1:13" ht="15" x14ac:dyDescent="0.25">
      <c r="A21" s="22" t="s">
        <v>24</v>
      </c>
      <c r="B21" s="23">
        <v>2802760297.2200003</v>
      </c>
      <c r="C21" s="23">
        <v>2186424461.4600005</v>
      </c>
      <c r="D21" s="23">
        <v>2440676681.77</v>
      </c>
      <c r="E21" s="23">
        <v>2690198541.5599999</v>
      </c>
      <c r="F21" s="24">
        <v>2404845867.8575001</v>
      </c>
      <c r="G21" s="24">
        <f>+[1]ANALITICO!G117</f>
        <v>2464040109.6499996</v>
      </c>
      <c r="I21" s="25">
        <f t="shared" si="6"/>
        <v>-0.21990315631748114</v>
      </c>
      <c r="J21" s="25">
        <f t="shared" si="6"/>
        <v>0.11628676169320795</v>
      </c>
      <c r="K21" s="25">
        <f t="shared" si="6"/>
        <v>0.10223470468404883</v>
      </c>
      <c r="L21" s="25">
        <f t="shared" si="6"/>
        <v>-0.10607123202774049</v>
      </c>
      <c r="M21" s="25">
        <f t="shared" si="6"/>
        <v>2.4614567853879166E-2</v>
      </c>
    </row>
    <row r="22" spans="1:13" ht="15" x14ac:dyDescent="0.25">
      <c r="A22" s="22" t="s">
        <v>25</v>
      </c>
      <c r="B22" s="23">
        <v>422019857</v>
      </c>
      <c r="C22" s="23">
        <v>444173445</v>
      </c>
      <c r="D22" s="23">
        <v>478060791</v>
      </c>
      <c r="E22" s="23">
        <v>576426664.79999995</v>
      </c>
      <c r="F22" s="24">
        <v>549148313.76999998</v>
      </c>
      <c r="G22" s="24">
        <f>+[1]ANALITICO!G140</f>
        <v>647720891.82000005</v>
      </c>
      <c r="I22" s="25">
        <f t="shared" si="6"/>
        <v>5.2494183940733352E-2</v>
      </c>
      <c r="J22" s="25">
        <f t="shared" si="6"/>
        <v>7.6293048090706916E-2</v>
      </c>
      <c r="K22" s="25">
        <f t="shared" si="6"/>
        <v>0.20576017873007268</v>
      </c>
      <c r="L22" s="25">
        <f t="shared" si="6"/>
        <v>-4.7323194251370437E-2</v>
      </c>
      <c r="M22" s="25">
        <f t="shared" si="6"/>
        <v>0.17950082988197114</v>
      </c>
    </row>
    <row r="23" spans="1:13" ht="32.25" customHeight="1" x14ac:dyDescent="0.25">
      <c r="A23" s="22" t="s">
        <v>26</v>
      </c>
      <c r="B23" s="23"/>
      <c r="C23" s="23">
        <v>0</v>
      </c>
      <c r="D23" s="23">
        <v>0</v>
      </c>
      <c r="E23" s="23">
        <v>0</v>
      </c>
      <c r="F23" s="24">
        <v>0</v>
      </c>
      <c r="G23" s="24">
        <v>0</v>
      </c>
      <c r="I23" s="25"/>
      <c r="J23" s="25"/>
      <c r="K23" s="25"/>
      <c r="L23" s="25"/>
    </row>
    <row r="24" spans="1:13" ht="15" x14ac:dyDescent="0.25">
      <c r="A24" s="22" t="s">
        <v>27</v>
      </c>
      <c r="B24" s="23"/>
      <c r="C24" s="23">
        <v>0</v>
      </c>
      <c r="D24" s="23">
        <v>0</v>
      </c>
      <c r="E24" s="23">
        <v>0</v>
      </c>
      <c r="F24" s="24">
        <v>0</v>
      </c>
      <c r="G24" s="24">
        <v>0</v>
      </c>
      <c r="I24" s="25"/>
      <c r="J24" s="25"/>
      <c r="K24" s="25"/>
      <c r="L24" s="25"/>
    </row>
    <row r="25" spans="1:13" ht="15" x14ac:dyDescent="0.25">
      <c r="A25" s="22"/>
      <c r="B25" s="24"/>
      <c r="C25" s="24"/>
      <c r="D25" s="26"/>
      <c r="E25" s="26"/>
      <c r="F25" s="26"/>
      <c r="G25" s="26"/>
      <c r="I25" s="25"/>
      <c r="J25" s="25"/>
      <c r="K25" s="25"/>
      <c r="L25" s="25"/>
    </row>
    <row r="26" spans="1:13" ht="16.5" x14ac:dyDescent="0.25">
      <c r="A26" s="18" t="s">
        <v>28</v>
      </c>
      <c r="B26" s="19">
        <f t="shared" ref="B26:G26" si="7">+B27</f>
        <v>0</v>
      </c>
      <c r="C26" s="19">
        <f t="shared" si="7"/>
        <v>0</v>
      </c>
      <c r="D26" s="19">
        <f t="shared" si="7"/>
        <v>0</v>
      </c>
      <c r="E26" s="19">
        <f t="shared" si="7"/>
        <v>0</v>
      </c>
      <c r="F26" s="19">
        <f t="shared" si="7"/>
        <v>0</v>
      </c>
      <c r="G26" s="20">
        <f t="shared" si="7"/>
        <v>0</v>
      </c>
      <c r="I26" s="21" t="e">
        <f>+C26/B26*1-1</f>
        <v>#DIV/0!</v>
      </c>
      <c r="J26" s="21" t="e">
        <f>+D26/C26*1-1</f>
        <v>#DIV/0!</v>
      </c>
      <c r="K26" s="21" t="e">
        <f>+F26/D26*1-1</f>
        <v>#DIV/0!</v>
      </c>
      <c r="L26" s="21" t="e">
        <f>+G26/F26*1-1</f>
        <v>#DIV/0!</v>
      </c>
      <c r="M26" s="21" t="e">
        <f>+H26/G26*1-1</f>
        <v>#DIV/0!</v>
      </c>
    </row>
    <row r="27" spans="1:13" ht="15" x14ac:dyDescent="0.25">
      <c r="A27" s="22" t="s">
        <v>29</v>
      </c>
      <c r="B27" s="23">
        <v>0</v>
      </c>
      <c r="C27" s="23">
        <v>0</v>
      </c>
      <c r="D27" s="23">
        <v>0</v>
      </c>
      <c r="E27" s="23">
        <v>0</v>
      </c>
      <c r="F27" s="24">
        <v>0</v>
      </c>
      <c r="G27" s="24">
        <v>0</v>
      </c>
      <c r="I27" s="25" t="e">
        <f>+C27/B27*1-1</f>
        <v>#DIV/0!</v>
      </c>
      <c r="J27" s="25" t="e">
        <f>+D27/C27*1-1</f>
        <v>#DIV/0!</v>
      </c>
      <c r="K27" s="25" t="e">
        <f>+E27/D27*1-1</f>
        <v>#DIV/0!</v>
      </c>
      <c r="L27" s="25" t="e">
        <f>+F27/E27*1-1</f>
        <v>#DIV/0!</v>
      </c>
      <c r="M27" s="25" t="e">
        <f>+G27/F27*1-1</f>
        <v>#DIV/0!</v>
      </c>
    </row>
    <row r="28" spans="1:13" ht="15" x14ac:dyDescent="0.25">
      <c r="A28" s="22"/>
      <c r="B28" s="24"/>
      <c r="C28" s="24"/>
      <c r="D28" s="26"/>
      <c r="E28" s="26"/>
      <c r="F28" s="26"/>
      <c r="G28" s="26"/>
      <c r="I28" s="25"/>
      <c r="J28" s="25"/>
      <c r="K28" s="25"/>
      <c r="L28" s="25"/>
    </row>
    <row r="29" spans="1:13" ht="16.5" x14ac:dyDescent="0.25">
      <c r="A29" s="18" t="s">
        <v>30</v>
      </c>
      <c r="B29" s="19">
        <f t="shared" ref="B29:G29" si="8">+B5+B19+B26</f>
        <v>23519073713.189999</v>
      </c>
      <c r="C29" s="19">
        <f t="shared" si="8"/>
        <v>22980467261.630005</v>
      </c>
      <c r="D29" s="19">
        <f t="shared" si="8"/>
        <v>24750251797.950001</v>
      </c>
      <c r="E29" s="19">
        <f t="shared" si="8"/>
        <v>29932416268.709999</v>
      </c>
      <c r="F29" s="20">
        <f t="shared" si="8"/>
        <v>27328863134.817497</v>
      </c>
      <c r="G29" s="20">
        <f>+G5+G19+G26</f>
        <v>29136421258.709999</v>
      </c>
      <c r="I29" s="21">
        <f>+C29/B29*1-1</f>
        <v>-2.2900836067278107E-2</v>
      </c>
      <c r="J29" s="21">
        <f>+D29/C29*1-1</f>
        <v>7.7012556627817919E-2</v>
      </c>
      <c r="K29" s="21">
        <f>+F29/D29*1-1</f>
        <v>0.10418525669630063</v>
      </c>
      <c r="L29" s="21">
        <f>+G29/F29*1-1</f>
        <v>6.6140992216746852E-2</v>
      </c>
      <c r="M29" s="21">
        <f>+H29/G29*1-1</f>
        <v>-1</v>
      </c>
    </row>
    <row r="30" spans="1:13" ht="15" x14ac:dyDescent="0.25">
      <c r="A30" s="27"/>
      <c r="B30" s="24"/>
      <c r="C30" s="24"/>
      <c r="D30" s="26"/>
      <c r="E30" s="26"/>
      <c r="F30" s="26"/>
      <c r="G30" s="26"/>
      <c r="I30" s="25"/>
      <c r="J30" s="25"/>
      <c r="K30" s="25"/>
      <c r="L30" s="25"/>
      <c r="M30" s="25"/>
    </row>
    <row r="31" spans="1:13" ht="16.5" x14ac:dyDescent="0.25">
      <c r="A31" s="18" t="s">
        <v>31</v>
      </c>
      <c r="B31" s="28"/>
      <c r="C31" s="28"/>
      <c r="D31" s="28"/>
      <c r="E31" s="28"/>
      <c r="F31" s="28"/>
      <c r="G31" s="28"/>
    </row>
    <row r="32" spans="1:13" ht="28.5" x14ac:dyDescent="0.25">
      <c r="A32" s="22" t="s">
        <v>32</v>
      </c>
      <c r="B32" s="23">
        <v>0</v>
      </c>
      <c r="C32" s="23">
        <v>0</v>
      </c>
      <c r="D32" s="23">
        <v>0</v>
      </c>
      <c r="E32" s="23">
        <v>0</v>
      </c>
      <c r="F32" s="24">
        <v>0</v>
      </c>
      <c r="G32" s="24">
        <v>0</v>
      </c>
    </row>
    <row r="33" spans="1:12" ht="28.5" x14ac:dyDescent="0.25">
      <c r="A33" s="22" t="s">
        <v>33</v>
      </c>
      <c r="B33" s="23">
        <v>0</v>
      </c>
      <c r="C33" s="23">
        <v>0</v>
      </c>
      <c r="D33" s="23">
        <v>0</v>
      </c>
      <c r="E33" s="23">
        <v>0</v>
      </c>
      <c r="F33" s="24">
        <v>0</v>
      </c>
      <c r="G33" s="24">
        <v>0</v>
      </c>
    </row>
    <row r="34" spans="1:12" ht="22.5" customHeight="1" x14ac:dyDescent="0.25">
      <c r="A34" s="29" t="s">
        <v>34</v>
      </c>
      <c r="B34" s="30">
        <f>+B32+B33</f>
        <v>0</v>
      </c>
      <c r="C34" s="30">
        <f>+C32+C33</f>
        <v>0</v>
      </c>
      <c r="D34" s="30">
        <v>0</v>
      </c>
      <c r="E34" s="30">
        <v>0</v>
      </c>
      <c r="F34" s="31">
        <f>+F32+F33</f>
        <v>0</v>
      </c>
      <c r="G34" s="31">
        <f>+G32+G33</f>
        <v>0</v>
      </c>
    </row>
    <row r="35" spans="1:12" ht="16.5" customHeight="1" x14ac:dyDescent="0.25">
      <c r="A35" s="32" t="s">
        <v>35</v>
      </c>
      <c r="B35" s="32"/>
      <c r="C35" s="32"/>
      <c r="D35" s="32"/>
      <c r="E35" s="32"/>
      <c r="F35" s="32"/>
      <c r="G35" s="32"/>
    </row>
    <row r="36" spans="1:12" x14ac:dyDescent="0.25">
      <c r="A36" s="33" t="s">
        <v>36</v>
      </c>
      <c r="B36" s="33"/>
      <c r="C36" s="33"/>
      <c r="D36" s="33"/>
      <c r="E36" s="33"/>
      <c r="F36" s="33"/>
      <c r="G36" s="33"/>
    </row>
    <row r="38" spans="1:12" x14ac:dyDescent="0.25">
      <c r="G38" s="35"/>
    </row>
    <row r="39" spans="1:12" hidden="1" x14ac:dyDescent="0.25">
      <c r="A39" s="36" t="s">
        <v>37</v>
      </c>
      <c r="B39" s="37"/>
      <c r="C39" s="37"/>
      <c r="D39" s="38"/>
      <c r="E39" s="38"/>
      <c r="F39" s="37"/>
      <c r="G39" s="37"/>
    </row>
    <row r="40" spans="1:12" hidden="1" x14ac:dyDescent="0.25">
      <c r="A40" s="39"/>
      <c r="B40" s="38"/>
      <c r="C40" s="38"/>
      <c r="D40" s="38"/>
      <c r="E40" s="38"/>
      <c r="F40" s="38"/>
      <c r="G40" s="38"/>
    </row>
    <row r="41" spans="1:12" hidden="1" x14ac:dyDescent="0.25">
      <c r="A41" s="36" t="s">
        <v>38</v>
      </c>
      <c r="B41" s="37"/>
      <c r="C41" s="37"/>
      <c r="D41" s="38"/>
      <c r="E41" s="38"/>
      <c r="F41" s="40"/>
      <c r="G41" s="40"/>
    </row>
    <row r="42" spans="1:12" ht="15.75" hidden="1" customHeight="1" x14ac:dyDescent="0.25">
      <c r="A42" s="36" t="s">
        <v>39</v>
      </c>
      <c r="B42" s="37"/>
      <c r="C42" s="37"/>
      <c r="D42" s="38"/>
      <c r="E42" s="38"/>
      <c r="F42" s="37"/>
      <c r="G42" s="37"/>
    </row>
    <row r="43" spans="1:12" s="45" customFormat="1" ht="36.75" hidden="1" customHeight="1" x14ac:dyDescent="0.25">
      <c r="A43" s="41" t="s">
        <v>40</v>
      </c>
      <c r="B43" s="42"/>
      <c r="C43" s="42"/>
      <c r="D43" s="43"/>
      <c r="E43" s="43"/>
      <c r="F43" s="44"/>
      <c r="G43" s="44"/>
      <c r="I43" s="46"/>
      <c r="J43" s="47"/>
      <c r="K43" s="47"/>
      <c r="L43" s="47"/>
    </row>
    <row r="44" spans="1:12" x14ac:dyDescent="0.25">
      <c r="A44" s="48"/>
      <c r="B44" s="49"/>
      <c r="C44" s="49"/>
      <c r="D44" s="49"/>
      <c r="E44" s="49"/>
      <c r="F44" s="49"/>
    </row>
    <row r="45" spans="1:12" x14ac:dyDescent="0.25">
      <c r="D45" s="50"/>
      <c r="E45" s="50"/>
      <c r="F45" s="35"/>
    </row>
    <row r="46" spans="1:12" x14ac:dyDescent="0.25">
      <c r="B46" s="51"/>
      <c r="C46" s="51"/>
      <c r="D46" s="51"/>
      <c r="E46" s="51"/>
      <c r="F46" s="51"/>
    </row>
    <row r="47" spans="1:12" x14ac:dyDescent="0.25">
      <c r="B47" s="51"/>
      <c r="C47" s="51"/>
      <c r="D47" s="51"/>
      <c r="E47" s="51"/>
      <c r="F47" s="51"/>
      <c r="G47" s="51"/>
    </row>
  </sheetData>
  <mergeCells count="12">
    <mergeCell ref="B41:C41"/>
    <mergeCell ref="F41:G41"/>
    <mergeCell ref="B42:C42"/>
    <mergeCell ref="F42:G42"/>
    <mergeCell ref="B43:C43"/>
    <mergeCell ref="F43:G43"/>
    <mergeCell ref="A1:G1"/>
    <mergeCell ref="A2:G2"/>
    <mergeCell ref="A35:G35"/>
    <mergeCell ref="A36:G36"/>
    <mergeCell ref="B39:C39"/>
    <mergeCell ref="F39:G39"/>
  </mergeCells>
  <printOptions horizontalCentered="1"/>
  <pageMargins left="0.15748031496062992" right="0.15748031496062992" top="0.47244094488188981" bottom="0.15748031496062992" header="0.31496062992125984" footer="0.15748031496062992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 c)</vt:lpstr>
      <vt:lpstr>'Formato 7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Adela.Fonticiella</dc:creator>
  <cp:lastModifiedBy>Adela.Fonticiella</cp:lastModifiedBy>
  <dcterms:created xsi:type="dcterms:W3CDTF">2026-01-09T17:38:26Z</dcterms:created>
  <dcterms:modified xsi:type="dcterms:W3CDTF">2026-01-09T17:38:47Z</dcterms:modified>
</cp:coreProperties>
</file>