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\Documents\Carpeta Adela\LEY DE INGRESOS 2026\TRANSPARENCIA 2026\2026\"/>
    </mc:Choice>
  </mc:AlternateContent>
  <xr:revisionPtr revIDLastSave="0" documentId="13_ncr:1_{CB61B939-D191-42E8-89CE-7090BAC786BF}" xr6:coauthVersionLast="36" xr6:coauthVersionMax="36" xr10:uidLastSave="{00000000-0000-0000-0000-000000000000}"/>
  <bookViews>
    <workbookView xWindow="0" yWindow="0" windowWidth="28800" windowHeight="10905" xr2:uid="{E85DA9CF-6BE8-4FF8-8404-55DAFF67FCA1}"/>
  </bookViews>
  <sheets>
    <sheet name="Formato 7 (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ALI2" localSheetId="0">#REF!</definedName>
    <definedName name="___ALI2">#REF!</definedName>
    <definedName name="___ALI3" localSheetId="0">#REF!</definedName>
    <definedName name="___ALI3">#REF!</definedName>
    <definedName name="___ALI4" localSheetId="0">#REF!</definedName>
    <definedName name="___ALI4">#REF!</definedName>
    <definedName name="___ALI5" localSheetId="0">#REF!</definedName>
    <definedName name="___ALI5">#REF!</definedName>
    <definedName name="___ALI6" localSheetId="0">#REF!</definedName>
    <definedName name="___ALI6">#REF!</definedName>
    <definedName name="__ALI2" localSheetId="0">#REF!</definedName>
    <definedName name="__ALI2">#REF!</definedName>
    <definedName name="__ALI3" localSheetId="0">#REF!</definedName>
    <definedName name="__ALI3">#REF!</definedName>
    <definedName name="__ALI4" localSheetId="0">#REF!</definedName>
    <definedName name="__ALI4">#REF!</definedName>
    <definedName name="__ALI5" localSheetId="0">#REF!</definedName>
    <definedName name="__ALI5">#REF!</definedName>
    <definedName name="__ALI6" localSheetId="0">#REF!</definedName>
    <definedName name="__ALI6">#REF!</definedName>
    <definedName name="_ALI2" localSheetId="0">#REF!</definedName>
    <definedName name="_ALI2">#REF!</definedName>
    <definedName name="_ALI3" localSheetId="0">#REF!</definedName>
    <definedName name="_ALI3">#REF!</definedName>
    <definedName name="_ALI4" localSheetId="0">#REF!</definedName>
    <definedName name="_ALI4">#REF!</definedName>
    <definedName name="_ALI5" localSheetId="0">#REF!</definedName>
    <definedName name="_ALI5">#REF!</definedName>
    <definedName name="_ALI6" localSheetId="0">#REF!</definedName>
    <definedName name="_ALI6">#REF!</definedName>
    <definedName name="a" localSheetId="0">#REF!</definedName>
    <definedName name="a">#REF!</definedName>
    <definedName name="Acreed">[2]CATALOGOS!$M$1:$M$87</definedName>
    <definedName name="ALI" localSheetId="0">#REF!</definedName>
    <definedName name="ALI">#REF!</definedName>
    <definedName name="Alta">[3]CATALOGOS!$J$1:$J$6</definedName>
    <definedName name="_xlnm.Print_Area" localSheetId="0">'Formato 7 (a)'!$A$1:$G$71</definedName>
    <definedName name="_xlnm.Database" localSheetId="0">#REF!</definedName>
    <definedName name="_xlnm.Database">#REF!</definedName>
    <definedName name="CONCEINGRESO" localSheetId="0">#REF!</definedName>
    <definedName name="CONCEINGRESO">#REF!</definedName>
    <definedName name="concentrado" localSheetId="0">#REF!</definedName>
    <definedName name="concentrado">#REF!</definedName>
    <definedName name="D">[4]CATALOGOS!$M$1:$M$87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EdoAnaliticoEneNov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[2]CATALOGOS!$T$1:$T$3</definedName>
    <definedName name="garantia">[5]CATALOGOS!$C$1:$C$5</definedName>
    <definedName name="Garantias">[2]CATALOGOS!$W$1:$W$10</definedName>
    <definedName name="garuantias">[6]CATALOGOS!$W$1:$W$10</definedName>
    <definedName name="GobEdo" localSheetId="0">#REF!</definedName>
    <definedName name="GobEdo">#REF!</definedName>
    <definedName name="H">[7]CATALOGOS!$I$1:$I$2</definedName>
    <definedName name="HSep_2010" localSheetId="0">#REF!</definedName>
    <definedName name="HSep_2010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 localSheetId="0">#REF!</definedName>
    <definedName name="mensual">#REF!</definedName>
    <definedName name="NOEGAB" localSheetId="0">#REF!</definedName>
    <definedName name="NOEGAB">#REF!</definedName>
    <definedName name="oax" localSheetId="0">#REF!</definedName>
    <definedName name="oax">#REF!</definedName>
    <definedName name="RESP">[8]CATALOGOS!$I$1:$I$2</definedName>
    <definedName name="RESP1">[2]CATALOGOS!$I$1:$I$2</definedName>
    <definedName name="SegmentaciónDeDatos_Entidad">#N/A</definedName>
    <definedName name="SOBRETAA">[2]CATALOGOS!$E$1:$E$3</definedName>
    <definedName name="sobretasa">[9]CATALOGOS!$E$1:$E$3</definedName>
    <definedName name="sobretasas">[2]CATALOGOS!$E$1:$E$3</definedName>
    <definedName name="tasas">[9]CATALOGOS!$G$1:$G$6</definedName>
    <definedName name="ttf">[10]CATALOGOS!$E$1:$E$3</definedName>
    <definedName name="VER" localSheetId="0">#REF!</definedName>
    <definedName name="VER">#REF!</definedName>
    <definedName name="W">[11]CATALOGOS!$E$1:$E$3</definedName>
    <definedName name="X">[11]CATALOGOS!$G$1:$G$6</definedName>
    <definedName name="yo" localSheetId="0">#REF!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1" l="1"/>
  <c r="G35" i="1"/>
  <c r="F35" i="1"/>
  <c r="E35" i="1"/>
  <c r="D35" i="1"/>
  <c r="C35" i="1"/>
  <c r="B35" i="1"/>
  <c r="G27" i="1"/>
  <c r="F27" i="1"/>
  <c r="E27" i="1"/>
  <c r="D27" i="1"/>
  <c r="C27" i="1"/>
  <c r="B27" i="1"/>
  <c r="B23" i="1"/>
  <c r="C23" i="1" s="1"/>
  <c r="B22" i="1"/>
  <c r="C22" i="1" s="1"/>
  <c r="B21" i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B15" i="1"/>
  <c r="C15" i="1" s="1"/>
  <c r="B14" i="1"/>
  <c r="C13" i="1"/>
  <c r="D13" i="1" s="1"/>
  <c r="E13" i="1" s="1"/>
  <c r="F13" i="1" s="1"/>
  <c r="G13" i="1" s="1"/>
  <c r="B12" i="1"/>
  <c r="C12" i="1" s="1"/>
  <c r="I12" i="1" s="1"/>
  <c r="B11" i="1"/>
  <c r="C11" i="1" s="1"/>
  <c r="D10" i="1"/>
  <c r="C10" i="1"/>
  <c r="B10" i="1"/>
  <c r="E10" i="1" s="1"/>
  <c r="C9" i="1"/>
  <c r="D9" i="1" s="1"/>
  <c r="E9" i="1" s="1"/>
  <c r="F9" i="1" s="1"/>
  <c r="G9" i="1" s="1"/>
  <c r="C8" i="1"/>
  <c r="D8" i="1" s="1"/>
  <c r="E8" i="1" s="1"/>
  <c r="F8" i="1" s="1"/>
  <c r="G8" i="1" s="1"/>
  <c r="B7" i="1"/>
  <c r="M3" i="1"/>
  <c r="L3" i="1"/>
  <c r="K3" i="1"/>
  <c r="J3" i="1"/>
  <c r="I3" i="1"/>
  <c r="B6" i="1" l="1"/>
  <c r="D11" i="1"/>
  <c r="I11" i="1"/>
  <c r="I15" i="1"/>
  <c r="D15" i="1"/>
  <c r="I22" i="1"/>
  <c r="D22" i="1"/>
  <c r="C14" i="1"/>
  <c r="C7" i="1"/>
  <c r="I14" i="1"/>
  <c r="D14" i="1"/>
  <c r="C6" i="1"/>
  <c r="I23" i="1"/>
  <c r="D23" i="1"/>
  <c r="I10" i="1"/>
  <c r="F10" i="1"/>
  <c r="J10" i="1"/>
  <c r="G10" i="1"/>
  <c r="K10" i="1"/>
  <c r="D12" i="1"/>
  <c r="B20" i="1"/>
  <c r="B30" i="1" s="1"/>
  <c r="C21" i="1"/>
  <c r="E11" i="1" l="1"/>
  <c r="J11" i="1"/>
  <c r="D7" i="1"/>
  <c r="I7" i="1"/>
  <c r="E22" i="1"/>
  <c r="J22" i="1"/>
  <c r="E15" i="1"/>
  <c r="J15" i="1"/>
  <c r="L10" i="1"/>
  <c r="E23" i="1"/>
  <c r="J23" i="1"/>
  <c r="I6" i="1"/>
  <c r="M10" i="1"/>
  <c r="I21" i="1"/>
  <c r="C20" i="1"/>
  <c r="I20" i="1" s="1"/>
  <c r="D21" i="1"/>
  <c r="J14" i="1"/>
  <c r="E14" i="1"/>
  <c r="J12" i="1"/>
  <c r="E12" i="1"/>
  <c r="K11" i="1" l="1"/>
  <c r="F11" i="1"/>
  <c r="F15" i="1"/>
  <c r="K15" i="1"/>
  <c r="F22" i="1"/>
  <c r="K22" i="1"/>
  <c r="E7" i="1"/>
  <c r="J7" i="1"/>
  <c r="D6" i="1"/>
  <c r="D30" i="1" s="1"/>
  <c r="K14" i="1"/>
  <c r="F14" i="1"/>
  <c r="J21" i="1"/>
  <c r="D20" i="1"/>
  <c r="J20" i="1" s="1"/>
  <c r="E21" i="1"/>
  <c r="F23" i="1"/>
  <c r="K23" i="1"/>
  <c r="C30" i="1"/>
  <c r="I30" i="1" s="1"/>
  <c r="K12" i="1"/>
  <c r="F12" i="1"/>
  <c r="J6" i="1" l="1"/>
  <c r="K7" i="1"/>
  <c r="F7" i="1"/>
  <c r="E6" i="1"/>
  <c r="L22" i="1"/>
  <c r="G22" i="1"/>
  <c r="G11" i="1"/>
  <c r="L11" i="1"/>
  <c r="G15" i="1"/>
  <c r="L15" i="1"/>
  <c r="G23" i="1"/>
  <c r="L23" i="1"/>
  <c r="K21" i="1"/>
  <c r="E20" i="1"/>
  <c r="K20" i="1" s="1"/>
  <c r="F21" i="1"/>
  <c r="G12" i="1"/>
  <c r="L12" i="1"/>
  <c r="J30" i="1"/>
  <c r="G14" i="1"/>
  <c r="L14" i="1"/>
  <c r="K6" i="1"/>
  <c r="G7" i="1" l="1"/>
  <c r="L7" i="1"/>
  <c r="M15" i="1"/>
  <c r="M11" i="1"/>
  <c r="F6" i="1"/>
  <c r="L6" i="1" s="1"/>
  <c r="M22" i="1"/>
  <c r="E30" i="1"/>
  <c r="K30" i="1" s="1"/>
  <c r="M14" i="1"/>
  <c r="M12" i="1"/>
  <c r="G6" i="1"/>
  <c r="G21" i="1"/>
  <c r="L21" i="1"/>
  <c r="F20" i="1"/>
  <c r="L20" i="1" s="1"/>
  <c r="M23" i="1"/>
  <c r="F30" i="1" l="1"/>
  <c r="L30" i="1" s="1"/>
  <c r="M7" i="1"/>
  <c r="M6" i="1"/>
  <c r="G20" i="1"/>
  <c r="M20" i="1" s="1"/>
  <c r="M21" i="1"/>
  <c r="G30" i="1" l="1"/>
  <c r="M30" i="1" s="1"/>
</calcChain>
</file>

<file path=xl/sharedStrings.xml><?xml version="1.0" encoding="utf-8"?>
<sst xmlns="http://schemas.openxmlformats.org/spreadsheetml/2006/main" count="46" uniqueCount="46">
  <si>
    <t>Formato 7 a) Proyecciones de Ingresos - LDF</t>
  </si>
  <si>
    <t>CAMPECHE
Proyecciones de Ingresos - LDF 
(PESOS)
(CIFRAS NOMINALES)</t>
  </si>
  <si>
    <t>Concepto (b)</t>
  </si>
  <si>
    <t>Iniciativa de Ley de Ingresos 2026 (c )</t>
  </si>
  <si>
    <t>2027 (d)</t>
  </si>
  <si>
    <t>2028 (d)</t>
  </si>
  <si>
    <t>2029 (d)</t>
  </si>
  <si>
    <t>2030 (d)</t>
  </si>
  <si>
    <t>2031 (d)</t>
  </si>
  <si>
    <t>1.   Ingresos de Libre Disposición (1=A+B+C+D+E+F+G+H+I+J+K+L)</t>
  </si>
  <si>
    <t>A.     Impuestos</t>
  </si>
  <si>
    <t>B.     Cuotas y Aportaciones de Seguridad Social</t>
  </si>
  <si>
    <t>C.     Contribuciones de Mejoras</t>
  </si>
  <si>
    <t>D.     Derechos</t>
  </si>
  <si>
    <t>E.     Productos</t>
  </si>
  <si>
    <t>F.     Aprovechamientos</t>
  </si>
  <si>
    <t>G.     Ingresos por Ventas de Bienes y Prestación de Servicios</t>
  </si>
  <si>
    <t>H.     Participaciones</t>
  </si>
  <si>
    <t>I.       Incentivos Derivados de la Colaboración Fiscal</t>
  </si>
  <si>
    <t>J.      Transferencias y Asignaciones</t>
  </si>
  <si>
    <t>K.     Convenios</t>
  </si>
  <si>
    <t>L.      Otros Ingresos de Libre Disposición</t>
  </si>
  <si>
    <t>2.   Transferencias Federales Etiquetadas (2=A+B+C+D+E)</t>
  </si>
  <si>
    <t>A.     Aportaciones</t>
  </si>
  <si>
    <t>B.     Convenios</t>
  </si>
  <si>
    <t>C.     Fondos Distintos de Aportaciones</t>
  </si>
  <si>
    <t>D.     Transferencias, Asignaciones, Subsidios y Subvenciones, y Pensiones y Jubilaciones</t>
  </si>
  <si>
    <t>E.     Otras Transferencias Federales Etiquetadas</t>
  </si>
  <si>
    <t>3.   Ingresos Derivados de Financiamientos (3=A)</t>
  </si>
  <si>
    <t>A.     Ingresos Derivados de Financiamientos</t>
  </si>
  <si>
    <t>4.  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</si>
  <si>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</si>
  <si>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</si>
  <si>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</si>
  <si>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</si>
  <si>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ELABORÓ</t>
  </si>
  <si>
    <t>REVISÓ</t>
  </si>
  <si>
    <t>AUTORIZÓ</t>
  </si>
  <si>
    <t>____________________________________</t>
  </si>
  <si>
    <t>_______________________________________</t>
  </si>
  <si>
    <t>______________________________________</t>
  </si>
  <si>
    <t>LIC. VICENTE A. CU ESCAMILLA</t>
  </si>
  <si>
    <t>M.A. TERESA DEL JESUS LEÓN BUENFIL</t>
  </si>
  <si>
    <t>C.P. GUADALUPE ESTHER CÁRDENAS GUERRERO</t>
  </si>
  <si>
    <t>ADMINISTRADORA DEL SERVICIO DE ADMINISTRACIÓN FISCAL DEL ESTADO DE CAMPECHE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</si>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</sst>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3" fillId="3" borderId="0" xfId="2" applyFont="1" applyFill="1" applyAlignment="1">
      <alignment vertical="center"/>
    </xf>
    <xf numFmtId="0" fontId="6" fillId="3" borderId="5" xfId="2" applyFont="1" applyFill="1" applyBorder="1" applyAlignment="1">
      <alignment vertical="center" wrapText="1"/>
    </xf>
    <xf numFmtId="164" fontId="6" fillId="3" borderId="6" xfId="1" applyNumberFormat="1" applyFont="1" applyFill="1" applyBorder="1" applyAlignment="1">
      <alignment horizontal="center" vertical="center"/>
    </xf>
    <xf numFmtId="164" fontId="6" fillId="3" borderId="5" xfId="1" applyNumberFormat="1" applyFont="1" applyFill="1" applyBorder="1" applyAlignment="1">
      <alignment horizontal="center" vertical="center"/>
    </xf>
    <xf numFmtId="165" fontId="2" fillId="4" borderId="0" xfId="4" applyNumberFormat="1" applyFont="1" applyFill="1" applyAlignment="1">
      <alignment horizontal="center" vertical="center"/>
    </xf>
    <xf numFmtId="0" fontId="8" fillId="3" borderId="5" xfId="2" applyFont="1" applyFill="1" applyBorder="1" applyAlignment="1">
      <alignment vertical="center" wrapText="1"/>
    </xf>
    <xf numFmtId="164" fontId="8" fillId="3" borderId="6" xfId="1" applyNumberFormat="1" applyFont="1" applyFill="1" applyBorder="1" applyAlignment="1">
      <alignment horizontal="center" vertical="center"/>
    </xf>
    <xf numFmtId="164" fontId="8" fillId="3" borderId="5" xfId="1" applyNumberFormat="1" applyFont="1" applyFill="1" applyBorder="1" applyAlignment="1">
      <alignment horizontal="center" vertical="center"/>
    </xf>
    <xf numFmtId="165" fontId="3" fillId="0" borderId="0" xfId="4" applyNumberFormat="1" applyFont="1" applyAlignment="1">
      <alignment horizontal="center" vertical="center"/>
    </xf>
    <xf numFmtId="165" fontId="3" fillId="5" borderId="0" xfId="4" applyNumberFormat="1" applyFont="1" applyFill="1" applyAlignment="1">
      <alignment horizontal="center" vertical="center"/>
    </xf>
    <xf numFmtId="0" fontId="2" fillId="3" borderId="5" xfId="2" applyFont="1" applyFill="1" applyBorder="1" applyAlignment="1">
      <alignment vertical="center" wrapText="1"/>
    </xf>
    <xf numFmtId="9" fontId="3" fillId="0" borderId="0" xfId="4" applyFont="1" applyAlignment="1">
      <alignment horizontal="center" vertical="center"/>
    </xf>
    <xf numFmtId="164" fontId="9" fillId="3" borderId="5" xfId="1" applyNumberFormat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vertical="center" wrapText="1"/>
    </xf>
    <xf numFmtId="164" fontId="6" fillId="3" borderId="8" xfId="1" applyNumberFormat="1" applyFont="1" applyFill="1" applyBorder="1" applyAlignment="1">
      <alignment horizontal="center" vertical="center"/>
    </xf>
    <xf numFmtId="164" fontId="6" fillId="3" borderId="7" xfId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center" vertical="top"/>
    </xf>
    <xf numFmtId="0" fontId="3" fillId="0" borderId="0" xfId="2" applyFont="1" applyAlignment="1">
      <alignment vertical="top"/>
    </xf>
    <xf numFmtId="0" fontId="3" fillId="0" borderId="0" xfId="2" applyFont="1" applyAlignment="1">
      <alignment vertical="center" wrapText="1"/>
    </xf>
    <xf numFmtId="166" fontId="3" fillId="0" borderId="0" xfId="5" applyNumberFormat="1" applyFont="1" applyAlignment="1">
      <alignment vertical="center" wrapText="1"/>
    </xf>
    <xf numFmtId="43" fontId="3" fillId="0" borderId="0" xfId="5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5" fillId="3" borderId="9" xfId="3" applyFont="1" applyFill="1" applyBorder="1" applyAlignment="1">
      <alignment horizontal="center" vertical="center" wrapText="1"/>
    </xf>
  </cellXfs>
  <cellStyles count="6">
    <cellStyle name="Millares" xfId="1" builtinId="3"/>
    <cellStyle name="Millares 7" xfId="5" xr:uid="{BA8B6649-D037-4207-89D1-63129308C238}"/>
    <cellStyle name="Normal" xfId="0" builtinId="0"/>
    <cellStyle name="Normal 3 3" xfId="3" xr:uid="{F648328A-3340-4358-965B-9AABFB0EC4C1}"/>
    <cellStyle name="Normal 8" xfId="2" xr:uid="{951171D5-6C71-435C-8B23-3EE676971508}"/>
    <cellStyle name="Porcentaje 2" xfId="4" xr:uid="{A4C2C954-093B-4D34-8F0A-478638D6D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160414</xdr:colOff>
      <xdr:row>1</xdr:row>
      <xdr:rowOff>28575</xdr:rowOff>
    </xdr:from>
    <xdr:to>
      <xdr:col>0</xdr:col>
      <xdr:colOff>822353</xdr:colOff>
      <xdr:row>1</xdr:row>
      <xdr:rowOff>1064985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AC9725-111D-491B-B664-DCBE408E6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14" y="266700"/>
          <a:ext cx="661939" cy="10364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72040</xdr:rowOff>
    </xdr:from>
    <xdr:to>
      <xdr:col>8</xdr:col>
      <xdr:colOff>63248</xdr:colOff>
      <xdr:row>1</xdr:row>
      <xdr:rowOff>1046966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08A7DE-2F92-48E6-9D47-8E69461EA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21698" y="310165"/>
          <a:ext cx="974926" cy="9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76200</xdr:rowOff>
    </xdr:from>
    <xdr:to>
      <xdr:col>6</xdr:col>
      <xdr:colOff>1127326</xdr:colOff>
      <xdr:row>1</xdr:row>
      <xdr:rowOff>1051126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D54E6E-2523-47CC-B4A2-FF3DDF2D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5" y="314325"/>
          <a:ext cx="974926" cy="974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la/Documents/CESAR/Dropbox/Unidad%20de%20Pol&#237;tica%20de%20Ingresos%20y%20Coordinaci&#243;n%20Fiscal/Ley%20de%20Ingresos%202026/Hoja%20de%20Trabajo.%20Ley%20de%20Ingresos%202026.%20Adela%20-%20OFICIO%20UCEF%20-%20DEFINITIVO%201411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~1/AppData/Local/Temp/Rar$DIa0.451/CONCENTRADO%20AUDITOR&#205;A%2019022013/Nueva%20carpeta/deuda%20de%20abril-junio%20(06-08-201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Users/carlos_leong/Desktop/Cuadros%20Deuda/Dic-10/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~1/AppData/Local/Temp/Rar$DIa0.451/CONCENTRADO%20AUDITOR&#205;A%2019022013/Nueva%20carpeta/Reportes%20Junio%202012/ZAC-02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Baja%20California%20S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-Deuda/Septiembre%202012/Reportes%20Recibidos%20Tercer%20Trimestre/HID-03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Mis%20documentos/jaime/MAR09/16%20MICH%2012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euda/Estadis-Deuda/Septiembre%202013/Reportes%20recibidos/SON-03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_martinez/AppData/Local/Microsoft/Windows/Temporary%20Internet%20Files/Content.Outlook/WRD1MHBP/II%20trim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E~1/AppData/Local/Temp/Rar$DI89.768/06%20COL%2003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ERRE ESTIMADO"/>
      <sheetName val="ANALITICO"/>
      <sheetName val="Formato 7 a) LI24 LI25"/>
      <sheetName val="ILD"/>
      <sheetName val="LI26"/>
      <sheetName val="CALENDARIO"/>
      <sheetName val="Captura Prueba"/>
      <sheetName val="LDF"/>
      <sheetName val="CONAC (MESES)"/>
      <sheetName val="CONAC TRIM"/>
      <sheetName val="CONAC ANUAL"/>
      <sheetName val="Formato 7 a)"/>
      <sheetName val="Formato 7 c)"/>
      <sheetName val="Hoja1"/>
      <sheetName val="Servicios Prestados"/>
      <sheetName val="Formato 7 a) (30 años)"/>
      <sheetName val="Graf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2140071350</v>
          </cell>
        </row>
        <row r="40">
          <cell r="G40">
            <v>895451532</v>
          </cell>
        </row>
        <row r="63">
          <cell r="G63">
            <v>63523992</v>
          </cell>
        </row>
        <row r="76">
          <cell r="G76">
            <v>23507283</v>
          </cell>
        </row>
        <row r="103">
          <cell r="G103">
            <v>10496064240</v>
          </cell>
        </row>
        <row r="116">
          <cell r="G116">
            <v>10421390109</v>
          </cell>
        </row>
        <row r="126">
          <cell r="G126">
            <v>1267865393</v>
          </cell>
        </row>
        <row r="133">
          <cell r="G133">
            <v>201998038</v>
          </cell>
        </row>
        <row r="146">
          <cell r="G146">
            <v>641397991</v>
          </cell>
        </row>
      </sheetData>
      <sheetData sheetId="8"/>
      <sheetData sheetId="9"/>
      <sheetData sheetId="10"/>
      <sheetData sheetId="11"/>
      <sheetData sheetId="12">
        <row r="9">
          <cell r="F9">
            <v>701971908.75</v>
          </cell>
          <cell r="G9">
            <v>674656477</v>
          </cell>
        </row>
        <row r="43">
          <cell r="A43" t="str">
            <v>TITULAR DE LA UNIDAD DE POLÍTICA 
DE INGRESOS Y COORDINACIÓN FISCAL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  <sheetName val="Soporte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524C-84AC-4036-A120-D96A6CFCCA9E}">
  <sheetPr>
    <tabColor rgb="FF00B0F0"/>
  </sheetPr>
  <dimension ref="A1:M45"/>
  <sheetViews>
    <sheetView showGridLines="0" tabSelected="1" view="pageBreakPreview" zoomScale="60" zoomScaleNormal="70" workbookViewId="0">
      <selection activeCell="G30" sqref="G30"/>
    </sheetView>
  </sheetViews>
  <sheetFormatPr baseColWidth="10" defaultColWidth="11.42578125" defaultRowHeight="14.25" x14ac:dyDescent="0.25"/>
  <cols>
    <col min="1" max="1" width="65.7109375" style="36" customWidth="1"/>
    <col min="2" max="2" width="23.7109375" style="2" bestFit="1" customWidth="1"/>
    <col min="3" max="3" width="24.140625" style="2" bestFit="1" customWidth="1"/>
    <col min="4" max="6" width="23.7109375" style="2" bestFit="1" customWidth="1"/>
    <col min="7" max="7" width="37.5703125" style="2" customWidth="1"/>
    <col min="8" max="8" width="13.7109375" style="2" customWidth="1"/>
    <col min="9" max="9" width="10.140625" style="2" bestFit="1" customWidth="1"/>
    <col min="10" max="10" width="9.7109375" style="2" bestFit="1" customWidth="1"/>
    <col min="11" max="12" width="9.42578125" style="2" bestFit="1" customWidth="1"/>
    <col min="13" max="13" width="10.140625" style="2" bestFit="1" customWidth="1"/>
    <col min="14" max="16384" width="11.42578125" style="2"/>
  </cols>
  <sheetData>
    <row r="1" spans="1:13" ht="18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3" ht="84.75" customHeight="1" x14ac:dyDescent="0.25">
      <c r="A2" s="3" t="s">
        <v>1</v>
      </c>
      <c r="B2" s="4"/>
      <c r="C2" s="4"/>
      <c r="D2" s="4"/>
      <c r="E2" s="4"/>
      <c r="F2" s="4"/>
      <c r="G2" s="5"/>
    </row>
    <row r="3" spans="1:13" ht="48.75" customHeight="1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I3" s="2" t="str">
        <f>+C3</f>
        <v>2027 (d)</v>
      </c>
      <c r="J3" s="2" t="str">
        <f>+D3</f>
        <v>2028 (d)</v>
      </c>
      <c r="K3" s="2" t="str">
        <f>+E3</f>
        <v>2029 (d)</v>
      </c>
      <c r="L3" s="2" t="str">
        <f>+F3</f>
        <v>2030 (d)</v>
      </c>
      <c r="M3" s="2" t="str">
        <f>+G3</f>
        <v>2031 (d)</v>
      </c>
    </row>
    <row r="4" spans="1:13" ht="25.5" hidden="1" customHeight="1" x14ac:dyDescent="0.25">
      <c r="A4" s="6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</row>
    <row r="5" spans="1:13" s="10" customFormat="1" ht="15.75" x14ac:dyDescent="0.25">
      <c r="A5" s="8"/>
      <c r="B5" s="9"/>
      <c r="C5" s="9"/>
      <c r="D5" s="9"/>
      <c r="E5" s="9"/>
      <c r="F5" s="9"/>
      <c r="G5" s="40"/>
    </row>
    <row r="6" spans="1:13" ht="43.5" customHeight="1" x14ac:dyDescent="0.25">
      <c r="A6" s="11" t="s">
        <v>9</v>
      </c>
      <c r="B6" s="12">
        <f t="shared" ref="B6:G6" si="0">SUM(B7:B18)</f>
        <v>13820616435</v>
      </c>
      <c r="C6" s="12">
        <f t="shared" si="0"/>
        <v>13930990274</v>
      </c>
      <c r="D6" s="12">
        <f t="shared" si="0"/>
        <v>13763794879</v>
      </c>
      <c r="E6" s="12">
        <f t="shared" si="0"/>
        <v>14225902760</v>
      </c>
      <c r="F6" s="12">
        <f t="shared" si="0"/>
        <v>14308977140</v>
      </c>
      <c r="G6" s="13">
        <f t="shared" si="0"/>
        <v>14210393491</v>
      </c>
      <c r="I6" s="14">
        <f>+C6/B6*1-1</f>
        <v>7.9861733750516972E-3</v>
      </c>
      <c r="J6" s="14">
        <f>+D6/C6*1-1</f>
        <v>-1.2001687727256849E-2</v>
      </c>
      <c r="K6" s="14">
        <f>+E6/D6*1-1</f>
        <v>3.3574162145140418E-2</v>
      </c>
      <c r="L6" s="14">
        <f>+F6/E6*1-1</f>
        <v>5.839656111918945E-3</v>
      </c>
      <c r="M6" s="14">
        <f>+G6/F6*1-1</f>
        <v>-6.889636347549577E-3</v>
      </c>
    </row>
    <row r="7" spans="1:13" ht="15" x14ac:dyDescent="0.25">
      <c r="A7" s="15" t="s">
        <v>10</v>
      </c>
      <c r="B7" s="16">
        <f>+[1]LDF!G7</f>
        <v>2140071350</v>
      </c>
      <c r="C7" s="16">
        <f t="shared" ref="C7:G9" si="1">+ROUND(B7*1.03,0)</f>
        <v>2204273491</v>
      </c>
      <c r="D7" s="16">
        <f t="shared" si="1"/>
        <v>2270401696</v>
      </c>
      <c r="E7" s="16">
        <f t="shared" si="1"/>
        <v>2338513747</v>
      </c>
      <c r="F7" s="16">
        <f t="shared" si="1"/>
        <v>2408669159</v>
      </c>
      <c r="G7" s="17">
        <f t="shared" si="1"/>
        <v>2480929234</v>
      </c>
      <c r="I7" s="18">
        <f>+C7/B7*1-1</f>
        <v>3.0000000233637136E-2</v>
      </c>
      <c r="J7" s="18">
        <f>+D7/C7*1-1</f>
        <v>3.0000000122489379E-2</v>
      </c>
      <c r="K7" s="18">
        <f>+E7/D7*1-1</f>
        <v>3.0000000052854192E-2</v>
      </c>
      <c r="L7" s="18">
        <f>+F7/E7*1-1</f>
        <v>2.9999999824674939E-2</v>
      </c>
      <c r="M7" s="18">
        <f>+G7/F7*1-1</f>
        <v>3.0000000095488311E-2</v>
      </c>
    </row>
    <row r="8" spans="1:13" ht="15" x14ac:dyDescent="0.25">
      <c r="A8" s="15" t="s">
        <v>11</v>
      </c>
      <c r="B8" s="16">
        <v>0</v>
      </c>
      <c r="C8" s="16">
        <f t="shared" si="1"/>
        <v>0</v>
      </c>
      <c r="D8" s="16">
        <f t="shared" si="1"/>
        <v>0</v>
      </c>
      <c r="E8" s="16">
        <f t="shared" si="1"/>
        <v>0</v>
      </c>
      <c r="F8" s="16">
        <f t="shared" si="1"/>
        <v>0</v>
      </c>
      <c r="G8" s="17">
        <f t="shared" si="1"/>
        <v>0</v>
      </c>
      <c r="I8" s="18"/>
      <c r="J8" s="18"/>
      <c r="K8" s="18"/>
      <c r="L8" s="18"/>
      <c r="M8" s="18"/>
    </row>
    <row r="9" spans="1:13" ht="15" x14ac:dyDescent="0.25">
      <c r="A9" s="15" t="s">
        <v>12</v>
      </c>
      <c r="B9" s="16">
        <v>0</v>
      </c>
      <c r="C9" s="16">
        <f t="shared" si="1"/>
        <v>0</v>
      </c>
      <c r="D9" s="16">
        <f t="shared" si="1"/>
        <v>0</v>
      </c>
      <c r="E9" s="16">
        <f t="shared" si="1"/>
        <v>0</v>
      </c>
      <c r="F9" s="16">
        <f t="shared" si="1"/>
        <v>0</v>
      </c>
      <c r="G9" s="17">
        <f t="shared" si="1"/>
        <v>0</v>
      </c>
      <c r="I9" s="18"/>
      <c r="J9" s="18"/>
      <c r="K9" s="18"/>
      <c r="L9" s="18"/>
      <c r="M9" s="18"/>
    </row>
    <row r="10" spans="1:13" ht="15" x14ac:dyDescent="0.25">
      <c r="A10" s="15" t="s">
        <v>13</v>
      </c>
      <c r="B10" s="16">
        <f>+[1]LDF!G40</f>
        <v>895451532</v>
      </c>
      <c r="C10" s="16">
        <f>ROUND(+'[1]Formato 7 c)'!F9*1.03,0)</f>
        <v>723031066</v>
      </c>
      <c r="D10" s="16">
        <f>ROUND(+'[1]Formato 7 c)'!G9*1.03,0)</f>
        <v>694896171</v>
      </c>
      <c r="E10" s="16">
        <f>+ROUND(B10*1.03,0)</f>
        <v>922315078</v>
      </c>
      <c r="F10" s="16">
        <f>+ROUND(C10*1.03,0)</f>
        <v>744721998</v>
      </c>
      <c r="G10" s="17">
        <f>+ROUND(D10*1.03,0)</f>
        <v>715743056</v>
      </c>
      <c r="I10" s="19">
        <f>+C10/B10*1-1</f>
        <v>-0.19255142220249166</v>
      </c>
      <c r="J10" s="19">
        <f>+D10/C10*1-1</f>
        <v>-3.8912428971620394E-2</v>
      </c>
      <c r="K10" s="19">
        <f>+E10/D10*1-1</f>
        <v>0.3272703412262723</v>
      </c>
      <c r="L10" s="19">
        <f>+F10/E10*1-1</f>
        <v>-0.19255142221582544</v>
      </c>
      <c r="M10" s="19">
        <f>+G10/F10*1-1</f>
        <v>-3.8912429171992891E-2</v>
      </c>
    </row>
    <row r="11" spans="1:13" ht="15" x14ac:dyDescent="0.25">
      <c r="A11" s="15" t="s">
        <v>14</v>
      </c>
      <c r="B11" s="16">
        <f>+[1]LDF!G63</f>
        <v>63523992</v>
      </c>
      <c r="C11" s="16">
        <f t="shared" ref="C11:G18" si="2">+ROUND(B11*1.03,0)</f>
        <v>65429712</v>
      </c>
      <c r="D11" s="16">
        <f t="shared" si="2"/>
        <v>67392603</v>
      </c>
      <c r="E11" s="16">
        <f t="shared" si="2"/>
        <v>69414381</v>
      </c>
      <c r="F11" s="16">
        <f t="shared" si="2"/>
        <v>71496812</v>
      </c>
      <c r="G11" s="17">
        <f t="shared" si="2"/>
        <v>73641716</v>
      </c>
      <c r="I11" s="18">
        <f>+C11/B11*1-1</f>
        <v>3.0000003778100082E-2</v>
      </c>
      <c r="J11" s="18">
        <f>+D11/C11*1-1</f>
        <v>2.9999994497912574E-2</v>
      </c>
      <c r="K11" s="18">
        <f>+E11/D11*1-1</f>
        <v>2.9999998664541838E-2</v>
      </c>
      <c r="L11" s="18">
        <f>+F11/E11*1-1</f>
        <v>2.9999993805318148E-2</v>
      </c>
      <c r="M11" s="18">
        <f>+G11/F11*1-1</f>
        <v>2.9999994964810428E-2</v>
      </c>
    </row>
    <row r="12" spans="1:13" ht="15" x14ac:dyDescent="0.25">
      <c r="A12" s="15" t="s">
        <v>15</v>
      </c>
      <c r="B12" s="16">
        <f>+[1]LDF!G76</f>
        <v>23507283</v>
      </c>
      <c r="C12" s="16">
        <f t="shared" si="2"/>
        <v>24212501</v>
      </c>
      <c r="D12" s="16">
        <f t="shared" si="2"/>
        <v>24938876</v>
      </c>
      <c r="E12" s="16">
        <f t="shared" si="2"/>
        <v>25687042</v>
      </c>
      <c r="F12" s="16">
        <f t="shared" si="2"/>
        <v>26457653</v>
      </c>
      <c r="G12" s="17">
        <f t="shared" si="2"/>
        <v>27251383</v>
      </c>
      <c r="I12" s="18">
        <f>+C12/B12*1-1</f>
        <v>2.9999979155396206E-2</v>
      </c>
      <c r="J12" s="18">
        <f>+D12/C12*1-1</f>
        <v>2.9999998760970703E-2</v>
      </c>
      <c r="K12" s="18">
        <f>+E12/D12*1-1</f>
        <v>2.999998877254928E-2</v>
      </c>
      <c r="L12" s="18">
        <f>+F12/E12*1-1</f>
        <v>2.9999989878165101E-2</v>
      </c>
      <c r="M12" s="18">
        <f>+G12/F12*1-1</f>
        <v>3.0000015496461474E-2</v>
      </c>
    </row>
    <row r="13" spans="1:13" ht="15" x14ac:dyDescent="0.25">
      <c r="A13" s="15" t="s">
        <v>16</v>
      </c>
      <c r="B13" s="16">
        <v>0</v>
      </c>
      <c r="C13" s="16">
        <f t="shared" si="2"/>
        <v>0</v>
      </c>
      <c r="D13" s="16">
        <f t="shared" si="2"/>
        <v>0</v>
      </c>
      <c r="E13" s="16">
        <f t="shared" si="2"/>
        <v>0</v>
      </c>
      <c r="F13" s="16">
        <f t="shared" si="2"/>
        <v>0</v>
      </c>
      <c r="G13" s="17">
        <f t="shared" si="2"/>
        <v>0</v>
      </c>
      <c r="I13" s="18"/>
      <c r="J13" s="18"/>
      <c r="K13" s="18"/>
      <c r="L13" s="18"/>
      <c r="M13" s="18"/>
    </row>
    <row r="14" spans="1:13" ht="15" x14ac:dyDescent="0.25">
      <c r="A14" s="15" t="s">
        <v>17</v>
      </c>
      <c r="B14" s="16">
        <f>+[1]LDF!G103</f>
        <v>10496064240</v>
      </c>
      <c r="C14" s="16">
        <f>+ROUND(B14*1.02,0)</f>
        <v>10705985525</v>
      </c>
      <c r="D14" s="16">
        <f>+ROUND(C14*0.98,0)</f>
        <v>10491865815</v>
      </c>
      <c r="E14" s="16">
        <f t="shared" ref="E14" si="3">+ROUND(D14*1.015,0)</f>
        <v>10649243802</v>
      </c>
      <c r="F14" s="16">
        <f>+ROUND(E14*1.017,0)</f>
        <v>10830280947</v>
      </c>
      <c r="G14" s="17">
        <f>+ROUND(F14*0.986,0)</f>
        <v>10678657014</v>
      </c>
      <c r="I14" s="18">
        <f>+C14/B14*1-1</f>
        <v>2.0000000019054776E-2</v>
      </c>
      <c r="J14" s="18">
        <f>+D14/C14*1-1</f>
        <v>-1.9999999953297154E-2</v>
      </c>
      <c r="K14" s="18">
        <f>+E14/D14*1-1</f>
        <v>1.4999999978554834E-2</v>
      </c>
      <c r="L14" s="18">
        <f>+F14/E14*1-1</f>
        <v>1.7000000034368634E-2</v>
      </c>
      <c r="M14" s="18">
        <f>+G14/F14*1-1</f>
        <v>-1.3999999976177957E-2</v>
      </c>
    </row>
    <row r="15" spans="1:13" ht="15" x14ac:dyDescent="0.25">
      <c r="A15" s="15" t="s">
        <v>18</v>
      </c>
      <c r="B15" s="17">
        <f>+[1]LDF!G133</f>
        <v>201998038</v>
      </c>
      <c r="C15" s="16">
        <f>+ROUND(B15*1.03,0)</f>
        <v>208057979</v>
      </c>
      <c r="D15" s="16">
        <f t="shared" si="2"/>
        <v>214299718</v>
      </c>
      <c r="E15" s="16">
        <f t="shared" si="2"/>
        <v>220728710</v>
      </c>
      <c r="F15" s="16">
        <f t="shared" si="2"/>
        <v>227350571</v>
      </c>
      <c r="G15" s="17">
        <f t="shared" si="2"/>
        <v>234171088</v>
      </c>
      <c r="I15" s="18">
        <f>+C15/B15*1-1</f>
        <v>2.9999999306923986E-2</v>
      </c>
      <c r="J15" s="18">
        <f>+D15/C15*1-1</f>
        <v>2.9999998221649449E-2</v>
      </c>
      <c r="K15" s="18">
        <f>+E15/D15*1-1</f>
        <v>3.0000002146526317E-2</v>
      </c>
      <c r="L15" s="18">
        <f>+F15/E15*1-1</f>
        <v>2.9999998640865444E-2</v>
      </c>
      <c r="M15" s="18">
        <f>+G15/F15*1-1</f>
        <v>2.9999999428195867E-2</v>
      </c>
    </row>
    <row r="16" spans="1:13" ht="15" x14ac:dyDescent="0.25">
      <c r="A16" s="15" t="s">
        <v>19</v>
      </c>
      <c r="B16" s="17">
        <v>0</v>
      </c>
      <c r="C16" s="16">
        <f>+ROUND(B16*1.03,0)</f>
        <v>0</v>
      </c>
      <c r="D16" s="16">
        <f t="shared" si="2"/>
        <v>0</v>
      </c>
      <c r="E16" s="16">
        <f t="shared" si="2"/>
        <v>0</v>
      </c>
      <c r="F16" s="16">
        <f t="shared" si="2"/>
        <v>0</v>
      </c>
      <c r="G16" s="17">
        <f t="shared" si="2"/>
        <v>0</v>
      </c>
      <c r="I16" s="18"/>
      <c r="J16" s="18"/>
      <c r="K16" s="18"/>
      <c r="L16" s="18"/>
      <c r="M16" s="18"/>
    </row>
    <row r="17" spans="1:13" ht="15" x14ac:dyDescent="0.25">
      <c r="A17" s="15" t="s">
        <v>20</v>
      </c>
      <c r="B17" s="17">
        <v>0</v>
      </c>
      <c r="C17" s="16">
        <f>+ROUND(B17*1.03,0)</f>
        <v>0</v>
      </c>
      <c r="D17" s="16">
        <f t="shared" si="2"/>
        <v>0</v>
      </c>
      <c r="E17" s="16">
        <f t="shared" si="2"/>
        <v>0</v>
      </c>
      <c r="F17" s="16">
        <f t="shared" si="2"/>
        <v>0</v>
      </c>
      <c r="G17" s="17">
        <f t="shared" si="2"/>
        <v>0</v>
      </c>
      <c r="I17" s="18"/>
      <c r="J17" s="18"/>
      <c r="K17" s="18"/>
      <c r="L17" s="18"/>
      <c r="M17" s="18"/>
    </row>
    <row r="18" spans="1:13" ht="15" x14ac:dyDescent="0.25">
      <c r="A18" s="15" t="s">
        <v>21</v>
      </c>
      <c r="B18" s="17">
        <v>0</v>
      </c>
      <c r="C18" s="16">
        <f>+ROUND(B18*1.03,0)</f>
        <v>0</v>
      </c>
      <c r="D18" s="16">
        <f t="shared" si="2"/>
        <v>0</v>
      </c>
      <c r="E18" s="16">
        <f t="shared" si="2"/>
        <v>0</v>
      </c>
      <c r="F18" s="16">
        <f t="shared" si="2"/>
        <v>0</v>
      </c>
      <c r="G18" s="17">
        <f t="shared" si="2"/>
        <v>0</v>
      </c>
      <c r="I18" s="18"/>
      <c r="J18" s="18"/>
      <c r="K18" s="18"/>
      <c r="L18" s="18"/>
      <c r="M18" s="18"/>
    </row>
    <row r="19" spans="1:13" ht="15" x14ac:dyDescent="0.25">
      <c r="A19" s="15"/>
      <c r="B19" s="17"/>
      <c r="C19" s="17"/>
      <c r="D19" s="17"/>
      <c r="E19" s="17"/>
      <c r="F19" s="17"/>
      <c r="G19" s="17"/>
      <c r="I19" s="18"/>
      <c r="J19" s="18"/>
      <c r="K19" s="18"/>
      <c r="L19" s="18"/>
      <c r="M19" s="18"/>
    </row>
    <row r="20" spans="1:13" ht="33" x14ac:dyDescent="0.25">
      <c r="A20" s="11" t="s">
        <v>22</v>
      </c>
      <c r="B20" s="13">
        <f t="shared" ref="B20:G20" si="4">SUM(B21:B25)</f>
        <v>12330653493</v>
      </c>
      <c r="C20" s="13">
        <f t="shared" si="4"/>
        <v>12515613296</v>
      </c>
      <c r="D20" s="13">
        <f t="shared" si="4"/>
        <v>12703347495</v>
      </c>
      <c r="E20" s="13">
        <f t="shared" si="4"/>
        <v>12893897707</v>
      </c>
      <c r="F20" s="13">
        <f t="shared" si="4"/>
        <v>13087306172</v>
      </c>
      <c r="G20" s="13">
        <f t="shared" si="4"/>
        <v>13283615765</v>
      </c>
      <c r="I20" s="14">
        <f>+C20/B20*1-1</f>
        <v>1.5000000049064655E-2</v>
      </c>
      <c r="J20" s="14">
        <f>+D20/C20*1-1</f>
        <v>1.4999999964843802E-2</v>
      </c>
      <c r="K20" s="14">
        <f>+E20/D20*1-1</f>
        <v>1.499999996654422E-2</v>
      </c>
      <c r="L20" s="14">
        <f>+F20/E20*1-1</f>
        <v>1.4999999953078547E-2</v>
      </c>
      <c r="M20" s="14">
        <f>+G20/F20*1-1</f>
        <v>1.5000000032092231E-2</v>
      </c>
    </row>
    <row r="21" spans="1:13" ht="15" x14ac:dyDescent="0.25">
      <c r="A21" s="15" t="s">
        <v>23</v>
      </c>
      <c r="B21" s="17">
        <f>+[1]LDF!G116</f>
        <v>10421390109</v>
      </c>
      <c r="C21" s="16">
        <f>+ROUND(B21*1.015,0)</f>
        <v>10577710961</v>
      </c>
      <c r="D21" s="16">
        <f t="shared" ref="D21:G21" si="5">+ROUND(C21*1.015,0)</f>
        <v>10736376625</v>
      </c>
      <c r="E21" s="16">
        <f t="shared" si="5"/>
        <v>10897422274</v>
      </c>
      <c r="F21" s="16">
        <f t="shared" si="5"/>
        <v>11060883608</v>
      </c>
      <c r="G21" s="17">
        <f t="shared" si="5"/>
        <v>11226796862</v>
      </c>
      <c r="I21" s="18">
        <f>+C21/B21*1-1</f>
        <v>1.5000000035024108E-2</v>
      </c>
      <c r="J21" s="18">
        <f>+D21/C21*1-1</f>
        <v>1.4999999960766619E-2</v>
      </c>
      <c r="K21" s="18">
        <f>+E21/D21*1-1</f>
        <v>1.4999999965072064E-2</v>
      </c>
      <c r="L21" s="18">
        <f>+F21/E21*1-1</f>
        <v>1.4999999989905977E-2</v>
      </c>
      <c r="M21" s="18">
        <f>+G21/F21*1-1</f>
        <v>1.4999999989151025E-2</v>
      </c>
    </row>
    <row r="22" spans="1:13" ht="15" x14ac:dyDescent="0.25">
      <c r="A22" s="15" t="s">
        <v>24</v>
      </c>
      <c r="B22" s="17">
        <f>+[1]LDF!G126</f>
        <v>1267865393</v>
      </c>
      <c r="C22" s="16">
        <f t="shared" ref="C22:G23" si="6">+ROUND(B22*1.015,0)</f>
        <v>1286883374</v>
      </c>
      <c r="D22" s="16">
        <f t="shared" si="6"/>
        <v>1306186625</v>
      </c>
      <c r="E22" s="16">
        <f t="shared" si="6"/>
        <v>1325779424</v>
      </c>
      <c r="F22" s="16">
        <f t="shared" si="6"/>
        <v>1345666115</v>
      </c>
      <c r="G22" s="17">
        <f t="shared" si="6"/>
        <v>1365851107</v>
      </c>
      <c r="I22" s="18">
        <f>+C22/B22*1-1</f>
        <v>1.5000000082816323E-2</v>
      </c>
      <c r="J22" s="18">
        <f>+D22/C22*1-1</f>
        <v>1.5000000303057703E-2</v>
      </c>
      <c r="K22" s="18">
        <f>+E22/D22*1-1</f>
        <v>1.4999999712904666E-2</v>
      </c>
      <c r="L22" s="18">
        <f>+F22/E22*1-1</f>
        <v>1.4999999728461555E-2</v>
      </c>
      <c r="M22" s="18">
        <f>+G22/F22*1-1</f>
        <v>1.5000000204359765E-2</v>
      </c>
    </row>
    <row r="23" spans="1:13" ht="15" x14ac:dyDescent="0.25">
      <c r="A23" s="15" t="s">
        <v>25</v>
      </c>
      <c r="B23" s="17">
        <f>+[1]LDF!G146</f>
        <v>641397991</v>
      </c>
      <c r="C23" s="16">
        <f t="shared" si="6"/>
        <v>651018961</v>
      </c>
      <c r="D23" s="16">
        <f t="shared" si="6"/>
        <v>660784245</v>
      </c>
      <c r="E23" s="16">
        <f t="shared" si="6"/>
        <v>670696009</v>
      </c>
      <c r="F23" s="16">
        <f t="shared" si="6"/>
        <v>680756449</v>
      </c>
      <c r="G23" s="17">
        <f t="shared" si="6"/>
        <v>690967796</v>
      </c>
      <c r="I23" s="18">
        <f>+C23/B23*1-1</f>
        <v>1.500000021047776E-2</v>
      </c>
      <c r="J23" s="18">
        <f>+D23/C23*1-1</f>
        <v>1.4999999362537819E-2</v>
      </c>
      <c r="K23" s="18">
        <f>+E23/D23*1-1</f>
        <v>1.5000000491839804E-2</v>
      </c>
      <c r="L23" s="18">
        <f>+F23/E23*1-1</f>
        <v>1.4999999798716468E-2</v>
      </c>
      <c r="M23" s="18">
        <f>+G23/F23*1-1</f>
        <v>1.5000000389272738E-2</v>
      </c>
    </row>
    <row r="24" spans="1:13" ht="30.75" customHeight="1" x14ac:dyDescent="0.25">
      <c r="A24" s="15" t="s">
        <v>26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I24" s="18"/>
      <c r="J24" s="18"/>
      <c r="K24" s="18"/>
      <c r="L24" s="18"/>
      <c r="M24" s="18"/>
    </row>
    <row r="25" spans="1:13" ht="15" x14ac:dyDescent="0.25">
      <c r="A25" s="15" t="s">
        <v>27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I25" s="18"/>
      <c r="J25" s="18"/>
      <c r="K25" s="18"/>
      <c r="L25" s="18"/>
      <c r="M25" s="18"/>
    </row>
    <row r="26" spans="1:13" ht="15" x14ac:dyDescent="0.25">
      <c r="A26" s="15"/>
      <c r="B26" s="17"/>
      <c r="C26" s="17"/>
      <c r="D26" s="17"/>
      <c r="E26" s="17"/>
      <c r="F26" s="17"/>
      <c r="G26" s="17"/>
      <c r="I26" s="18"/>
      <c r="J26" s="18"/>
      <c r="K26" s="18"/>
      <c r="L26" s="18"/>
      <c r="M26" s="18"/>
    </row>
    <row r="27" spans="1:13" ht="16.5" x14ac:dyDescent="0.25">
      <c r="A27" s="11" t="s">
        <v>28</v>
      </c>
      <c r="B27" s="13">
        <f>+B28</f>
        <v>1000000000</v>
      </c>
      <c r="C27" s="13">
        <f t="shared" ref="C27:G27" si="7">+C28</f>
        <v>0</v>
      </c>
      <c r="D27" s="13">
        <f t="shared" si="7"/>
        <v>0</v>
      </c>
      <c r="E27" s="13">
        <f t="shared" si="7"/>
        <v>0</v>
      </c>
      <c r="F27" s="13">
        <f t="shared" si="7"/>
        <v>0</v>
      </c>
      <c r="G27" s="13">
        <f t="shared" si="7"/>
        <v>0</v>
      </c>
      <c r="I27" s="18"/>
      <c r="J27" s="18"/>
      <c r="K27" s="18"/>
      <c r="L27" s="18"/>
      <c r="M27" s="18"/>
    </row>
    <row r="28" spans="1:13" ht="15" x14ac:dyDescent="0.25">
      <c r="A28" s="15" t="s">
        <v>29</v>
      </c>
      <c r="B28" s="17">
        <v>1000000000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I28" s="18"/>
      <c r="J28" s="18"/>
      <c r="K28" s="18"/>
      <c r="L28" s="18"/>
      <c r="M28" s="18"/>
    </row>
    <row r="29" spans="1:13" ht="15" x14ac:dyDescent="0.25">
      <c r="A29" s="15"/>
      <c r="B29" s="17"/>
      <c r="C29" s="17"/>
      <c r="D29" s="17"/>
      <c r="E29" s="17"/>
      <c r="F29" s="17"/>
      <c r="G29" s="17"/>
      <c r="I29" s="18"/>
      <c r="J29" s="18"/>
      <c r="K29" s="18"/>
      <c r="L29" s="18"/>
      <c r="M29" s="18"/>
    </row>
    <row r="30" spans="1:13" ht="16.5" x14ac:dyDescent="0.25">
      <c r="A30" s="11" t="s">
        <v>30</v>
      </c>
      <c r="B30" s="13">
        <f t="shared" ref="B30:G30" si="8">+B6+B20+B27</f>
        <v>27151269928</v>
      </c>
      <c r="C30" s="13">
        <f t="shared" si="8"/>
        <v>26446603570</v>
      </c>
      <c r="D30" s="13">
        <f t="shared" si="8"/>
        <v>26467142374</v>
      </c>
      <c r="E30" s="13">
        <f t="shared" si="8"/>
        <v>27119800467</v>
      </c>
      <c r="F30" s="13">
        <f t="shared" si="8"/>
        <v>27396283312</v>
      </c>
      <c r="G30" s="13">
        <f t="shared" si="8"/>
        <v>27494009256</v>
      </c>
      <c r="I30" s="14">
        <f>+C30/B30*1-1</f>
        <v>-2.5953348033762036E-2</v>
      </c>
      <c r="J30" s="14">
        <f>+D30/C30*1-1</f>
        <v>7.7661405350726298E-4</v>
      </c>
      <c r="K30" s="14">
        <f>+E30/D30*1-1</f>
        <v>2.4659182460178952E-2</v>
      </c>
      <c r="L30" s="14">
        <f>+F30/E30*1-1</f>
        <v>1.0194870177471671E-2</v>
      </c>
      <c r="M30" s="14">
        <f>+G30/F30*1-1</f>
        <v>3.5671241564798617E-3</v>
      </c>
    </row>
    <row r="31" spans="1:13" ht="15.75" x14ac:dyDescent="0.25">
      <c r="A31" s="20"/>
      <c r="B31" s="17"/>
      <c r="C31" s="17"/>
      <c r="D31" s="17"/>
      <c r="E31" s="17"/>
      <c r="F31" s="17"/>
      <c r="G31" s="17"/>
      <c r="I31" s="21"/>
      <c r="J31" s="21"/>
      <c r="K31" s="21"/>
      <c r="L31" s="21"/>
      <c r="M31" s="21"/>
    </row>
    <row r="32" spans="1:13" ht="16.5" x14ac:dyDescent="0.25">
      <c r="A32" s="11" t="s">
        <v>31</v>
      </c>
      <c r="B32" s="22"/>
      <c r="C32" s="22"/>
      <c r="D32" s="22"/>
      <c r="E32" s="22"/>
      <c r="F32" s="22"/>
      <c r="G32" s="22"/>
      <c r="I32" s="21"/>
      <c r="J32" s="21"/>
      <c r="K32" s="21"/>
      <c r="L32" s="21"/>
      <c r="M32" s="21"/>
    </row>
    <row r="33" spans="1:13" ht="30" x14ac:dyDescent="0.25">
      <c r="A33" s="15" t="s">
        <v>32</v>
      </c>
      <c r="B33" s="17">
        <v>1000000000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I33" s="21"/>
      <c r="J33" s="21"/>
      <c r="K33" s="21"/>
      <c r="L33" s="21"/>
      <c r="M33" s="21"/>
    </row>
    <row r="34" spans="1:13" ht="30" x14ac:dyDescent="0.25">
      <c r="A34" s="15" t="s">
        <v>33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  <c r="I34" s="21"/>
      <c r="J34" s="21"/>
      <c r="K34" s="21"/>
      <c r="L34" s="21"/>
      <c r="M34" s="21"/>
    </row>
    <row r="35" spans="1:13" ht="16.5" x14ac:dyDescent="0.25">
      <c r="A35" s="23" t="s">
        <v>34</v>
      </c>
      <c r="B35" s="24">
        <f>+B33+B34</f>
        <v>1000000000</v>
      </c>
      <c r="C35" s="24">
        <f t="shared" ref="C35:G35" si="9">+C33+C34</f>
        <v>0</v>
      </c>
      <c r="D35" s="24">
        <f t="shared" si="9"/>
        <v>0</v>
      </c>
      <c r="E35" s="24">
        <f t="shared" si="9"/>
        <v>0</v>
      </c>
      <c r="F35" s="24">
        <f t="shared" si="9"/>
        <v>0</v>
      </c>
      <c r="G35" s="25">
        <f t="shared" si="9"/>
        <v>0</v>
      </c>
      <c r="I35" s="21"/>
      <c r="J35" s="21"/>
      <c r="K35" s="21"/>
      <c r="L35" s="21"/>
      <c r="M35" s="21"/>
    </row>
    <row r="37" spans="1:13" hidden="1" x14ac:dyDescent="0.25">
      <c r="A37" s="26" t="s">
        <v>35</v>
      </c>
      <c r="B37" s="27" t="s">
        <v>36</v>
      </c>
      <c r="C37" s="27"/>
      <c r="D37" s="28"/>
      <c r="E37" s="28"/>
      <c r="F37" s="28"/>
      <c r="G37" s="29" t="s">
        <v>37</v>
      </c>
    </row>
    <row r="38" spans="1:13" hidden="1" x14ac:dyDescent="0.25">
      <c r="A38" s="30"/>
    </row>
    <row r="39" spans="1:13" hidden="1" x14ac:dyDescent="0.25">
      <c r="A39" s="26" t="s">
        <v>38</v>
      </c>
      <c r="B39" s="27" t="s">
        <v>39</v>
      </c>
      <c r="C39" s="27"/>
      <c r="D39" s="28"/>
      <c r="E39" s="28"/>
      <c r="F39" s="28"/>
      <c r="G39" s="28" t="s">
        <v>40</v>
      </c>
    </row>
    <row r="40" spans="1:13" ht="15.75" hidden="1" customHeight="1" x14ac:dyDescent="0.25">
      <c r="A40" s="26" t="s">
        <v>41</v>
      </c>
      <c r="B40" s="27" t="s">
        <v>42</v>
      </c>
      <c r="C40" s="27"/>
      <c r="D40" s="28"/>
      <c r="E40" s="28"/>
      <c r="F40" s="28"/>
      <c r="G40" s="29" t="s">
        <v>43</v>
      </c>
    </row>
    <row r="41" spans="1:13" s="35" customFormat="1" ht="25.5" hidden="1" customHeight="1" x14ac:dyDescent="0.25">
      <c r="A41" s="31" t="str">
        <f>+'[1]Formato 7 c)'!A43</f>
        <v>TITULAR DE LA UNIDAD DE POLÍTICA 
DE INGRESOS Y COORDINACIÓN FISCAL</v>
      </c>
      <c r="B41" s="32" t="s">
        <v>44</v>
      </c>
      <c r="C41" s="32"/>
      <c r="D41" s="33"/>
      <c r="E41" s="33"/>
      <c r="F41" s="33"/>
      <c r="G41" s="34" t="s">
        <v>45</v>
      </c>
    </row>
    <row r="43" spans="1:13" x14ac:dyDescent="0.25">
      <c r="B43" s="37"/>
      <c r="C43" s="36"/>
      <c r="D43" s="36"/>
      <c r="E43" s="36"/>
      <c r="F43" s="36"/>
      <c r="G43" s="36"/>
      <c r="H43" s="36"/>
      <c r="I43" s="36"/>
    </row>
    <row r="44" spans="1:13" x14ac:dyDescent="0.25">
      <c r="B44" s="38"/>
    </row>
    <row r="45" spans="1:13" x14ac:dyDescent="0.25">
      <c r="B45" s="39"/>
    </row>
  </sheetData>
  <mergeCells count="6">
    <mergeCell ref="A1:G1"/>
    <mergeCell ref="A2:G2"/>
    <mergeCell ref="B37:C37"/>
    <mergeCell ref="B39:C39"/>
    <mergeCell ref="B40:C40"/>
    <mergeCell ref="B41:C41"/>
  </mergeCells>
  <printOptions horizontalCentered="1" verticalCentered="1"/>
  <pageMargins left="0.17" right="0.15748031496062992" top="0.15748031496062992" bottom="0.74803149606299213" header="0.15748031496062992" footer="0.15748031496062992"/>
  <pageSetup scale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(a)</vt:lpstr>
      <vt:lpstr>'Formato 7 (a)'!Área_de_impresión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Adela.Fonticiella</dc:creator>
  <cp:lastModifiedBy>Adela.Fonticiella</cp:lastModifiedBy>
  <cp:lastPrinted>2026-01-22T21:34:29Z</cp:lastPrinted>
  <dcterms:created xsi:type="dcterms:W3CDTF">2026-01-22T21:31:45Z</dcterms:created>
  <dcterms:modified xsi:type="dcterms:W3CDTF">2026-01-22T21:37:30Z</dcterms:modified>
</cp:coreProperties>
</file>