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50947AF1-DCE5-4E3B-A21C-280E2A79644B}" xr6:coauthVersionLast="36" xr6:coauthVersionMax="36" xr10:uidLastSave="{00000000-0000-0000-0000-000000000000}"/>
  <bookViews>
    <workbookView xWindow="0" yWindow="0" windowWidth="19200" windowHeight="5360" xr2:uid="{2C69F408-41E2-4DAD-9CF7-B62975D5D74B}"/>
  </bookViews>
  <sheets>
    <sheet name="Formato 6 c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C9" i="1" s="1"/>
  <c r="D10" i="1"/>
  <c r="D9" i="1" s="1"/>
  <c r="E10" i="1"/>
  <c r="E9" i="1" s="1"/>
  <c r="F10" i="1"/>
  <c r="F9" i="1" s="1"/>
  <c r="G10" i="1"/>
  <c r="G11" i="1"/>
  <c r="G12" i="1"/>
  <c r="G13" i="1"/>
  <c r="G14" i="1"/>
  <c r="G15" i="1"/>
  <c r="G16" i="1"/>
  <c r="G17" i="1"/>
  <c r="G18" i="1"/>
  <c r="B19" i="1"/>
  <c r="C19" i="1"/>
  <c r="D19" i="1"/>
  <c r="E19" i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9" i="1"/>
  <c r="G30" i="1"/>
  <c r="G31" i="1"/>
  <c r="G27" i="1" s="1"/>
  <c r="G32" i="1"/>
  <c r="G33" i="1"/>
  <c r="G34" i="1"/>
  <c r="G35" i="1"/>
  <c r="G36" i="1"/>
  <c r="B37" i="1"/>
  <c r="B9" i="1" s="1"/>
  <c r="C37" i="1"/>
  <c r="D37" i="1"/>
  <c r="E37" i="1"/>
  <c r="F37" i="1"/>
  <c r="G38" i="1"/>
  <c r="G37" i="1" s="1"/>
  <c r="G39" i="1"/>
  <c r="G40" i="1"/>
  <c r="G41" i="1"/>
  <c r="D43" i="1"/>
  <c r="B44" i="1"/>
  <c r="C44" i="1"/>
  <c r="D44" i="1"/>
  <c r="E44" i="1"/>
  <c r="E43" i="1" s="1"/>
  <c r="E77" i="1" s="1"/>
  <c r="F44" i="1"/>
  <c r="F43" i="1" s="1"/>
  <c r="F77" i="1" s="1"/>
  <c r="G45" i="1"/>
  <c r="G44" i="1" s="1"/>
  <c r="G46" i="1"/>
  <c r="G47" i="1"/>
  <c r="G48" i="1"/>
  <c r="G49" i="1"/>
  <c r="G50" i="1"/>
  <c r="G51" i="1"/>
  <c r="G52" i="1"/>
  <c r="B53" i="1"/>
  <c r="C53" i="1"/>
  <c r="D53" i="1"/>
  <c r="E53" i="1"/>
  <c r="F53" i="1"/>
  <c r="G54" i="1"/>
  <c r="G53" i="1" s="1"/>
  <c r="G55" i="1"/>
  <c r="G56" i="1"/>
  <c r="G57" i="1"/>
  <c r="G58" i="1"/>
  <c r="G59" i="1"/>
  <c r="G60" i="1"/>
  <c r="B61" i="1"/>
  <c r="C61" i="1"/>
  <c r="D61" i="1"/>
  <c r="E61" i="1"/>
  <c r="F61" i="1"/>
  <c r="G61" i="1"/>
  <c r="G62" i="1"/>
  <c r="G63" i="1"/>
  <c r="G64" i="1"/>
  <c r="G65" i="1"/>
  <c r="G66" i="1"/>
  <c r="G67" i="1"/>
  <c r="G68" i="1"/>
  <c r="G69" i="1"/>
  <c r="G70" i="1"/>
  <c r="B71" i="1"/>
  <c r="B43" i="1" s="1"/>
  <c r="B77" i="1" s="1"/>
  <c r="C71" i="1"/>
  <c r="C43" i="1" s="1"/>
  <c r="D71" i="1"/>
  <c r="E71" i="1"/>
  <c r="F71" i="1"/>
  <c r="G72" i="1"/>
  <c r="G73" i="1"/>
  <c r="G74" i="1"/>
  <c r="G71" i="1" s="1"/>
  <c r="G75" i="1"/>
  <c r="G43" i="1" l="1"/>
  <c r="G9" i="1"/>
  <c r="C77" i="1"/>
  <c r="D77" i="1"/>
  <c r="G77" i="1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<sst xmlns="http://schemas.openxmlformats.org/spreadsheetml/2006/main" count="81" uniqueCount="51">
  <si>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</si>
  <si>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</si>
  <si>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</si>
  <si>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</si>
  <si>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</si>
  <si>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</si>
  <si>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</si>
  <si>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</si>
  <si>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</si>
  <si>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</si>
  <si>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</si>
  <si>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</si>
  <si>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</si>
  <si>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</si>
  <si>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</si>
  <si>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</si>
  <si>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</si>
  <si>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</si>
  <si>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</si>
  <si>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</si>
  <si>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</si>
  <si>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</si>
  <si>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</si>
  <si>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</si>
  <si>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</si>
  <si>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</si>
  <si>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</si>
  <si>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</si>
  <si>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</si>
  <si>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</si>
  <si>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</si>
  <si>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</si>
  <si>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</si>
  <si>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</si>
  <si>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</si>
  <si>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</si>
  <si>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</si>
  <si>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</si>
  <si>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</si>
  <si>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</si>
  <si>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</si>
  <si>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</si>
  <si>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</si>
  <si>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</si>
  <si>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</si>
  <si>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</si>
  <si>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31 de diciembre de 2023 (b)</t>
  </si>
  <si>
    <t>Clasificación Funcional (Finalidad y Función)</t>
  </si>
  <si>
    <t>Estado Analítico del Ejercicio del Presupueso de Egresos Detallado - LDF</t>
  </si>
  <si>
    <t>Poder Ejecutivo del Estado de Campeche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</si>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</sst>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2" borderId="3" xfId="0" applyFill="1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left" vertical="center"/>
    </xf>
    <xf numFmtId="4" fontId="1" fillId="2" borderId="4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wrapText="1" indent="3"/>
    </xf>
    <xf numFmtId="4" fontId="1" fillId="2" borderId="4" xfId="1" applyNumberFormat="1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horizontal="left" vertical="center" wrapText="1" indent="2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horizontal="left" wrapText="1" indent="3"/>
    </xf>
    <xf numFmtId="0" fontId="0" fillId="2" borderId="5" xfId="0" applyFill="1" applyBorder="1" applyAlignment="1">
      <alignment horizontal="left" vertical="center" wrapText="1" indent="9"/>
    </xf>
    <xf numFmtId="0" fontId="0" fillId="2" borderId="5" xfId="0" applyFill="1" applyBorder="1" applyAlignment="1">
      <alignment horizontal="left" vertical="center" indent="3"/>
    </xf>
    <xf numFmtId="4" fontId="2" fillId="2" borderId="6" xfId="1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3%20Informe%20Anal&#237;tico%20de%20Oblig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1214525037.4599998</v>
          </cell>
          <cell r="D9">
            <v>13775271848.460001</v>
          </cell>
          <cell r="E9">
            <v>12695869363.57</v>
          </cell>
          <cell r="F9">
            <v>12631498698.060001</v>
          </cell>
          <cell r="G9">
            <v>1079402484.8900001</v>
          </cell>
        </row>
        <row r="37">
          <cell r="B37">
            <v>12265972110</v>
          </cell>
          <cell r="C37">
            <v>2589482465.1300006</v>
          </cell>
          <cell r="D37">
            <v>14855454575.130001</v>
          </cell>
          <cell r="E37">
            <v>14767804136.67</v>
          </cell>
          <cell r="F37">
            <v>14765674667.68</v>
          </cell>
          <cell r="G37">
            <v>87650438.459999353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8B79-A5CF-4CFD-9EED-79BB998DCA08}">
  <sheetPr>
    <pageSetUpPr fitToPage="1"/>
  </sheetPr>
  <dimension ref="A1:IU79"/>
  <sheetViews>
    <sheetView tabSelected="1" zoomScale="80" zoomScaleNormal="80" workbookViewId="0">
      <selection sqref="A1:G1"/>
    </sheetView>
  </sheetViews>
  <sheetFormatPr baseColWidth="10" defaultColWidth="0.7265625" defaultRowHeight="14.5" zeroHeight="1" x14ac:dyDescent="0.35"/>
  <cols>
    <col min="1" max="1" width="74.54296875" style="1" customWidth="1"/>
    <col min="2" max="6" width="20.7265625" style="1" customWidth="1"/>
    <col min="7" max="7" width="17.81640625" style="1" bestFit="1" customWidth="1"/>
    <col min="8" max="255" width="11.453125" hidden="1" customWidth="1"/>
  </cols>
  <sheetData>
    <row r="1" spans="1:7" ht="21" x14ac:dyDescent="0.35">
      <c r="A1" s="39" t="s">
        <v>50</v>
      </c>
      <c r="B1" s="38"/>
      <c r="C1" s="38"/>
      <c r="D1" s="38"/>
      <c r="E1" s="38"/>
      <c r="F1" s="38"/>
      <c r="G1" s="38"/>
    </row>
    <row r="2" spans="1:7" x14ac:dyDescent="0.35">
      <c r="A2" s="37" t="s">
        <v>49</v>
      </c>
      <c r="B2" s="36"/>
      <c r="C2" s="36"/>
      <c r="D2" s="36"/>
      <c r="E2" s="36"/>
      <c r="F2" s="36"/>
      <c r="G2" s="35"/>
    </row>
    <row r="3" spans="1:7" x14ac:dyDescent="0.35">
      <c r="A3" s="34" t="s">
        <v>48</v>
      </c>
      <c r="B3" s="33"/>
      <c r="C3" s="33"/>
      <c r="D3" s="33"/>
      <c r="E3" s="33"/>
      <c r="F3" s="33"/>
      <c r="G3" s="32"/>
    </row>
    <row r="4" spans="1:7" x14ac:dyDescent="0.35">
      <c r="A4" s="34" t="s">
        <v>47</v>
      </c>
      <c r="B4" s="33"/>
      <c r="C4" s="33"/>
      <c r="D4" s="33"/>
      <c r="E4" s="33"/>
      <c r="F4" s="33"/>
      <c r="G4" s="32"/>
    </row>
    <row r="5" spans="1:7" x14ac:dyDescent="0.35">
      <c r="A5" s="31" t="s">
        <v>46</v>
      </c>
      <c r="B5" s="30"/>
      <c r="C5" s="30"/>
      <c r="D5" s="30"/>
      <c r="E5" s="30"/>
      <c r="F5" s="30"/>
      <c r="G5" s="29"/>
    </row>
    <row r="6" spans="1:7" x14ac:dyDescent="0.35">
      <c r="A6" s="27" t="s">
        <v>45</v>
      </c>
      <c r="B6" s="26"/>
      <c r="C6" s="26"/>
      <c r="D6" s="26"/>
      <c r="E6" s="26"/>
      <c r="F6" s="26"/>
      <c r="G6" s="25"/>
    </row>
    <row r="7" spans="1:7" x14ac:dyDescent="0.35">
      <c r="A7" s="28" t="s">
        <v>44</v>
      </c>
      <c r="B7" s="27" t="s">
        <v>43</v>
      </c>
      <c r="C7" s="26"/>
      <c r="D7" s="26"/>
      <c r="E7" s="26"/>
      <c r="F7" s="25"/>
      <c r="G7" s="24" t="s">
        <v>42</v>
      </c>
    </row>
    <row r="8" spans="1:7" ht="29" x14ac:dyDescent="0.35">
      <c r="A8" s="23"/>
      <c r="B8" s="21" t="s">
        <v>41</v>
      </c>
      <c r="C8" s="22" t="s">
        <v>40</v>
      </c>
      <c r="D8" s="21" t="s">
        <v>39</v>
      </c>
      <c r="E8" s="21" t="s">
        <v>38</v>
      </c>
      <c r="F8" s="20" t="s">
        <v>37</v>
      </c>
      <c r="G8" s="19"/>
    </row>
    <row r="9" spans="1:7" x14ac:dyDescent="0.35">
      <c r="A9" s="18" t="s">
        <v>36</v>
      </c>
      <c r="B9" s="17">
        <f>SUM(B10,B19,B27,B37)</f>
        <v>12560746811</v>
      </c>
      <c r="C9" s="17">
        <f>SUM(C10,C19,C27,C37)</f>
        <v>1214525037.46</v>
      </c>
      <c r="D9" s="17">
        <f>SUM(D10,D19,D27,D37)</f>
        <v>13775271848.459999</v>
      </c>
      <c r="E9" s="17">
        <f>SUM(E10,E19,E27,E37)</f>
        <v>12695869363.57</v>
      </c>
      <c r="F9" s="17">
        <f>SUM(F10,F19,F27,F37)</f>
        <v>12631498698.060001</v>
      </c>
      <c r="G9" s="17">
        <f>SUM(G10,G19,G27,G37)</f>
        <v>1079402484.8899999</v>
      </c>
    </row>
    <row r="10" spans="1:7" x14ac:dyDescent="0.35">
      <c r="A10" s="13" t="s">
        <v>35</v>
      </c>
      <c r="B10" s="9">
        <f>SUM(B11:B18)</f>
        <v>3860262442</v>
      </c>
      <c r="C10" s="9">
        <f>SUM(C11:C18)</f>
        <v>638002870.40999997</v>
      </c>
      <c r="D10" s="9">
        <f>SUM(D11:D18)</f>
        <v>4498265312.4099989</v>
      </c>
      <c r="E10" s="9">
        <f>SUM(E11:E18)</f>
        <v>3841722301.52</v>
      </c>
      <c r="F10" s="9">
        <f>SUM(F11:F18)</f>
        <v>3830066141.0100007</v>
      </c>
      <c r="G10" s="9">
        <f>SUM(G11:G18)</f>
        <v>656543010.88999987</v>
      </c>
    </row>
    <row r="11" spans="1:7" x14ac:dyDescent="0.35">
      <c r="A11" s="16" t="s">
        <v>31</v>
      </c>
      <c r="B11" s="9">
        <v>251680320</v>
      </c>
      <c r="C11" s="9">
        <v>5051870</v>
      </c>
      <c r="D11" s="9">
        <v>256732190</v>
      </c>
      <c r="E11" s="9">
        <v>256732190</v>
      </c>
      <c r="F11" s="9">
        <v>256732190</v>
      </c>
      <c r="G11" s="9">
        <f>D11-E11</f>
        <v>0</v>
      </c>
    </row>
    <row r="12" spans="1:7" x14ac:dyDescent="0.35">
      <c r="A12" s="16" t="s">
        <v>30</v>
      </c>
      <c r="B12" s="9">
        <v>1030182147</v>
      </c>
      <c r="C12" s="9">
        <v>-47087385.82</v>
      </c>
      <c r="D12" s="9">
        <v>983094761.17999995</v>
      </c>
      <c r="E12" s="9">
        <v>964949879.44000006</v>
      </c>
      <c r="F12" s="9">
        <v>962857838.36000001</v>
      </c>
      <c r="G12" s="9">
        <f>D12-E12</f>
        <v>18144881.73999989</v>
      </c>
    </row>
    <row r="13" spans="1:7" x14ac:dyDescent="0.35">
      <c r="A13" s="16" t="s">
        <v>29</v>
      </c>
      <c r="B13" s="9">
        <v>707928341</v>
      </c>
      <c r="C13" s="9">
        <v>302334159.25999999</v>
      </c>
      <c r="D13" s="9">
        <v>1010262500.26</v>
      </c>
      <c r="E13" s="9">
        <v>858691957.71000004</v>
      </c>
      <c r="F13" s="9">
        <v>855930088.57000005</v>
      </c>
      <c r="G13" s="9">
        <f>D13-E13</f>
        <v>151570542.54999995</v>
      </c>
    </row>
    <row r="14" spans="1:7" x14ac:dyDescent="0.35">
      <c r="A14" s="16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" x14ac:dyDescent="0.35">
      <c r="A15" s="16" t="s">
        <v>27</v>
      </c>
      <c r="B15" s="9">
        <v>773127117</v>
      </c>
      <c r="C15" s="9">
        <v>-206232513.19</v>
      </c>
      <c r="D15" s="9">
        <v>566894603.80999994</v>
      </c>
      <c r="E15" s="9">
        <v>328698393.45999998</v>
      </c>
      <c r="F15" s="9">
        <v>325859701.00999999</v>
      </c>
      <c r="G15" s="9">
        <f>D15-E15</f>
        <v>238196210.34999996</v>
      </c>
    </row>
    <row r="16" spans="1:7" x14ac:dyDescent="0.35">
      <c r="A16" s="16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35">
      <c r="A17" s="16" t="s">
        <v>25</v>
      </c>
      <c r="B17" s="9">
        <v>778007413</v>
      </c>
      <c r="C17" s="9">
        <v>518306482.55000001</v>
      </c>
      <c r="D17" s="9">
        <v>1296313895.55</v>
      </c>
      <c r="E17" s="9">
        <v>1088322032.6199999</v>
      </c>
      <c r="F17" s="9">
        <v>1085367846.6900001</v>
      </c>
      <c r="G17" s="9">
        <f>D17-E17</f>
        <v>207991862.93000007</v>
      </c>
    </row>
    <row r="18" spans="1:7" x14ac:dyDescent="0.35">
      <c r="A18" s="16" t="s">
        <v>24</v>
      </c>
      <c r="B18" s="9">
        <v>319337104</v>
      </c>
      <c r="C18" s="9">
        <v>65630257.609999999</v>
      </c>
      <c r="D18" s="9">
        <v>384967361.61000001</v>
      </c>
      <c r="E18" s="9">
        <v>344327848.29000002</v>
      </c>
      <c r="F18" s="9">
        <v>343318476.38</v>
      </c>
      <c r="G18" s="9">
        <f>D18-E18</f>
        <v>40639513.319999993</v>
      </c>
    </row>
    <row r="19" spans="1:7" x14ac:dyDescent="0.35">
      <c r="A19" s="13" t="s">
        <v>23</v>
      </c>
      <c r="B19" s="9">
        <f>SUM(B20:B26)</f>
        <v>4447648909</v>
      </c>
      <c r="C19" s="9">
        <f>SUM(C20:C26)</f>
        <v>152097140.62999997</v>
      </c>
      <c r="D19" s="9">
        <f>SUM(D20:D26)</f>
        <v>4599746049.6299992</v>
      </c>
      <c r="E19" s="9">
        <f>SUM(E20:E26)</f>
        <v>4334635469.6799994</v>
      </c>
      <c r="F19" s="9">
        <f>SUM(F20:F26)</f>
        <v>4326992878.8600006</v>
      </c>
      <c r="G19" s="9">
        <f>SUM(G20:G26)</f>
        <v>265110579.94999999</v>
      </c>
    </row>
    <row r="20" spans="1:7" x14ac:dyDescent="0.35">
      <c r="A20" s="16" t="s">
        <v>22</v>
      </c>
      <c r="B20" s="9">
        <v>51238844</v>
      </c>
      <c r="C20" s="9">
        <v>8063210.9699999997</v>
      </c>
      <c r="D20" s="9">
        <v>59302054.969999999</v>
      </c>
      <c r="E20" s="9">
        <v>54484454.090000004</v>
      </c>
      <c r="F20" s="9">
        <v>54375649.509999998</v>
      </c>
      <c r="G20" s="9">
        <f>D20-E20</f>
        <v>4817600.8799999952</v>
      </c>
    </row>
    <row r="21" spans="1:7" x14ac:dyDescent="0.35">
      <c r="A21" s="16" t="s">
        <v>21</v>
      </c>
      <c r="B21" s="9">
        <v>387895817</v>
      </c>
      <c r="C21" s="9">
        <v>109713013.70999999</v>
      </c>
      <c r="D21" s="9">
        <v>497608830.70999998</v>
      </c>
      <c r="E21" s="9">
        <v>375707949.17000002</v>
      </c>
      <c r="F21" s="9">
        <v>375059872.02999997</v>
      </c>
      <c r="G21" s="9">
        <f>D21-E21</f>
        <v>121900881.53999996</v>
      </c>
    </row>
    <row r="22" spans="1:7" x14ac:dyDescent="0.35">
      <c r="A22" s="16" t="s">
        <v>20</v>
      </c>
      <c r="B22" s="9">
        <v>759227434</v>
      </c>
      <c r="C22" s="9">
        <v>30687680.93</v>
      </c>
      <c r="D22" s="9">
        <v>789915114.92999995</v>
      </c>
      <c r="E22" s="9">
        <v>744879888.32000005</v>
      </c>
      <c r="F22" s="9">
        <v>743402229.30999994</v>
      </c>
      <c r="G22" s="9">
        <f>D22-E22</f>
        <v>45035226.609999895</v>
      </c>
    </row>
    <row r="23" spans="1:7" x14ac:dyDescent="0.35">
      <c r="A23" s="16" t="s">
        <v>19</v>
      </c>
      <c r="B23" s="9">
        <v>292412952</v>
      </c>
      <c r="C23" s="9">
        <v>64272734.039999999</v>
      </c>
      <c r="D23" s="9">
        <v>356685686.04000002</v>
      </c>
      <c r="E23" s="9">
        <v>328306436.33999997</v>
      </c>
      <c r="F23" s="9">
        <v>327898445.66000003</v>
      </c>
      <c r="G23" s="9">
        <f>D23-E23</f>
        <v>28379249.700000048</v>
      </c>
    </row>
    <row r="24" spans="1:7" x14ac:dyDescent="0.35">
      <c r="A24" s="16" t="s">
        <v>18</v>
      </c>
      <c r="B24" s="9">
        <v>2120662165</v>
      </c>
      <c r="C24" s="9">
        <v>89532443.120000005</v>
      </c>
      <c r="D24" s="9">
        <v>2210194608.1199999</v>
      </c>
      <c r="E24" s="9">
        <v>2173112400.7199998</v>
      </c>
      <c r="F24" s="9">
        <v>2171573505.3400002</v>
      </c>
      <c r="G24" s="9">
        <f>D24-E24</f>
        <v>37082207.400000095</v>
      </c>
    </row>
    <row r="25" spans="1:7" x14ac:dyDescent="0.35">
      <c r="A25" s="16" t="s">
        <v>17</v>
      </c>
      <c r="B25" s="9">
        <v>313922844</v>
      </c>
      <c r="C25" s="9">
        <v>1090287.69</v>
      </c>
      <c r="D25" s="9">
        <v>315013131.69</v>
      </c>
      <c r="E25" s="9">
        <v>312414953.98000002</v>
      </c>
      <c r="F25" s="9">
        <v>312410610.01999998</v>
      </c>
      <c r="G25" s="9">
        <f>D25-E25</f>
        <v>2598177.7099999785</v>
      </c>
    </row>
    <row r="26" spans="1:7" x14ac:dyDescent="0.35">
      <c r="A26" s="16" t="s">
        <v>16</v>
      </c>
      <c r="B26" s="9">
        <v>522288853</v>
      </c>
      <c r="C26" s="9">
        <v>-151262229.83000001</v>
      </c>
      <c r="D26" s="9">
        <v>371026623.17000002</v>
      </c>
      <c r="E26" s="9">
        <v>345729387.06</v>
      </c>
      <c r="F26" s="9">
        <v>342272566.99000001</v>
      </c>
      <c r="G26" s="9">
        <f>D26-E26</f>
        <v>25297236.110000014</v>
      </c>
    </row>
    <row r="27" spans="1:7" x14ac:dyDescent="0.35">
      <c r="A27" s="13" t="s">
        <v>15</v>
      </c>
      <c r="B27" s="9">
        <f>SUM(B28:B36)</f>
        <v>619388507</v>
      </c>
      <c r="C27" s="9">
        <f>SUM(C28:C36)</f>
        <v>117516578.45</v>
      </c>
      <c r="D27" s="9">
        <f>SUM(D28:D36)</f>
        <v>736905085.45000005</v>
      </c>
      <c r="E27" s="9">
        <f>SUM(E28:E36)</f>
        <v>674847209.73000002</v>
      </c>
      <c r="F27" s="9">
        <f>SUM(F28:F36)</f>
        <v>656723568.54999995</v>
      </c>
      <c r="G27" s="9">
        <f>SUM(G28:G36)</f>
        <v>62057875.720000014</v>
      </c>
    </row>
    <row r="28" spans="1:7" x14ac:dyDescent="0.35">
      <c r="A28" s="10" t="s">
        <v>14</v>
      </c>
      <c r="B28" s="9">
        <v>99450353</v>
      </c>
      <c r="C28" s="9">
        <v>-6155623.5300000003</v>
      </c>
      <c r="D28" s="9">
        <v>93294729.469999999</v>
      </c>
      <c r="E28" s="9">
        <v>84838118.510000005</v>
      </c>
      <c r="F28" s="9">
        <v>84603042.939999998</v>
      </c>
      <c r="G28" s="9">
        <f>D28-E28</f>
        <v>8456610.9599999934</v>
      </c>
    </row>
    <row r="29" spans="1:7" x14ac:dyDescent="0.35">
      <c r="A29" s="16" t="s">
        <v>13</v>
      </c>
      <c r="B29" s="9">
        <v>242093358</v>
      </c>
      <c r="C29" s="9">
        <v>91606120.540000007</v>
      </c>
      <c r="D29" s="9">
        <v>333699478.54000002</v>
      </c>
      <c r="E29" s="9">
        <v>326053777.19</v>
      </c>
      <c r="F29" s="9">
        <v>325616432.26999998</v>
      </c>
      <c r="G29" s="9">
        <f>D29-E29</f>
        <v>7645701.3500000238</v>
      </c>
    </row>
    <row r="30" spans="1:7" x14ac:dyDescent="0.35">
      <c r="A30" s="16" t="s">
        <v>12</v>
      </c>
      <c r="B30" s="9">
        <v>77816023</v>
      </c>
      <c r="C30" s="9">
        <v>1741906.73</v>
      </c>
      <c r="D30" s="9">
        <v>79557929.730000004</v>
      </c>
      <c r="E30" s="9">
        <v>67412370.120000005</v>
      </c>
      <c r="F30" s="9">
        <v>67372528.829999998</v>
      </c>
      <c r="G30" s="9">
        <f>D30-E30</f>
        <v>12145559.609999999</v>
      </c>
    </row>
    <row r="31" spans="1:7" x14ac:dyDescent="0.35">
      <c r="A31" s="16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</row>
    <row r="32" spans="1:7" x14ac:dyDescent="0.35">
      <c r="A32" s="16" t="s">
        <v>10</v>
      </c>
      <c r="B32" s="9">
        <v>9420992</v>
      </c>
      <c r="C32" s="9">
        <v>-401108.39</v>
      </c>
      <c r="D32" s="9">
        <v>9019883.6099999994</v>
      </c>
      <c r="E32" s="9">
        <v>8254215.2800000003</v>
      </c>
      <c r="F32" s="9">
        <v>8216769</v>
      </c>
      <c r="G32" s="9">
        <f>D32-E32</f>
        <v>765668.32999999914</v>
      </c>
    </row>
    <row r="33" spans="1:7" x14ac:dyDescent="0.35">
      <c r="A33" s="16" t="s">
        <v>9</v>
      </c>
      <c r="B33" s="9">
        <v>49378304</v>
      </c>
      <c r="C33" s="9">
        <v>56541260.090000004</v>
      </c>
      <c r="D33" s="9">
        <v>105919564.09</v>
      </c>
      <c r="E33" s="9">
        <v>75240643.370000005</v>
      </c>
      <c r="F33" s="9">
        <v>58100123.409999996</v>
      </c>
      <c r="G33" s="9">
        <f>D33-E33</f>
        <v>30678920.719999999</v>
      </c>
    </row>
    <row r="34" spans="1:7" x14ac:dyDescent="0.35">
      <c r="A34" s="16" t="s">
        <v>8</v>
      </c>
      <c r="B34" s="9">
        <v>124631291</v>
      </c>
      <c r="C34" s="9">
        <v>-24514987.300000001</v>
      </c>
      <c r="D34" s="9">
        <v>100116303.7</v>
      </c>
      <c r="E34" s="9">
        <v>97750888.950000003</v>
      </c>
      <c r="F34" s="9">
        <v>97591900.659999996</v>
      </c>
      <c r="G34" s="9">
        <f>D34-E34</f>
        <v>2365414.75</v>
      </c>
    </row>
    <row r="35" spans="1:7" x14ac:dyDescent="0.35">
      <c r="A35" s="16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D35-E35</f>
        <v>0</v>
      </c>
    </row>
    <row r="36" spans="1:7" x14ac:dyDescent="0.35">
      <c r="A36" s="16" t="s">
        <v>6</v>
      </c>
      <c r="B36" s="9">
        <v>16598186</v>
      </c>
      <c r="C36" s="9">
        <v>-1300989.69</v>
      </c>
      <c r="D36" s="9">
        <v>15297196.310000001</v>
      </c>
      <c r="E36" s="9">
        <v>15297196.310000001</v>
      </c>
      <c r="F36" s="9">
        <v>15222771.439999999</v>
      </c>
      <c r="G36" s="9">
        <f>D36-E36</f>
        <v>0</v>
      </c>
    </row>
    <row r="37" spans="1:7" ht="29" x14ac:dyDescent="0.35">
      <c r="A37" s="12" t="s">
        <v>34</v>
      </c>
      <c r="B37" s="9">
        <f>SUM(B38:B41)</f>
        <v>3633446953</v>
      </c>
      <c r="C37" s="9">
        <f>SUM(C38:C41)</f>
        <v>306908447.96999997</v>
      </c>
      <c r="D37" s="9">
        <f>SUM(D38:D41)</f>
        <v>3940355400.9700003</v>
      </c>
      <c r="E37" s="9">
        <f>SUM(E38:E41)</f>
        <v>3844664382.6400003</v>
      </c>
      <c r="F37" s="9">
        <f>SUM(F38:F41)</f>
        <v>3817716109.6400003</v>
      </c>
      <c r="G37" s="9">
        <f>SUM(G38:G41)</f>
        <v>95691018.329999983</v>
      </c>
    </row>
    <row r="38" spans="1:7" x14ac:dyDescent="0.35">
      <c r="A38" s="10" t="s">
        <v>4</v>
      </c>
      <c r="B38" s="9">
        <v>359358843</v>
      </c>
      <c r="C38" s="9">
        <v>21027668.149999999</v>
      </c>
      <c r="D38" s="9">
        <v>380386511.14999998</v>
      </c>
      <c r="E38" s="9">
        <v>359799977.05000001</v>
      </c>
      <c r="F38" s="9">
        <v>359799977.05000001</v>
      </c>
      <c r="G38" s="9">
        <f>+D38-E38</f>
        <v>20586534.099999964</v>
      </c>
    </row>
    <row r="39" spans="1:7" ht="29" x14ac:dyDescent="0.35">
      <c r="A39" s="10" t="s">
        <v>3</v>
      </c>
      <c r="B39" s="9">
        <v>3224088110</v>
      </c>
      <c r="C39" s="9">
        <v>285880779.81999999</v>
      </c>
      <c r="D39" s="9">
        <v>3509968889.8200002</v>
      </c>
      <c r="E39" s="9">
        <v>3484864405.5900002</v>
      </c>
      <c r="F39" s="9">
        <v>3457916132.5900002</v>
      </c>
      <c r="G39" s="9">
        <f>+D39-E39</f>
        <v>25104484.230000019</v>
      </c>
    </row>
    <row r="40" spans="1:7" x14ac:dyDescent="0.35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+D40-E40</f>
        <v>0</v>
      </c>
    </row>
    <row r="41" spans="1:7" x14ac:dyDescent="0.35">
      <c r="A41" s="10" t="s">
        <v>1</v>
      </c>
      <c r="B41" s="9">
        <v>50000000</v>
      </c>
      <c r="C41" s="9">
        <v>0</v>
      </c>
      <c r="D41" s="9">
        <v>50000000</v>
      </c>
      <c r="E41" s="9">
        <v>0</v>
      </c>
      <c r="F41" s="9">
        <v>0</v>
      </c>
      <c r="G41" s="9">
        <f>+D41-E41</f>
        <v>50000000</v>
      </c>
    </row>
    <row r="42" spans="1:7" x14ac:dyDescent="0.35">
      <c r="A42" s="15"/>
      <c r="B42" s="9"/>
      <c r="C42" s="9"/>
      <c r="D42" s="9"/>
      <c r="E42" s="9"/>
      <c r="F42" s="9"/>
      <c r="G42" s="9"/>
    </row>
    <row r="43" spans="1:7" x14ac:dyDescent="0.35">
      <c r="A43" s="6" t="s">
        <v>33</v>
      </c>
      <c r="B43" s="5">
        <f>SUM(B44,B53,B61,B71)</f>
        <v>12265972110</v>
      </c>
      <c r="C43" s="5">
        <f>SUM(C44,C53,C61,C71)</f>
        <v>2589482465.1300001</v>
      </c>
      <c r="D43" s="5">
        <f>SUM(D44,D53,D61,D71)</f>
        <v>14855454575.129999</v>
      </c>
      <c r="E43" s="5">
        <f>SUM(E44,E53,E61,E71)</f>
        <v>14767804136.67</v>
      </c>
      <c r="F43" s="5">
        <f>SUM(F44,F53,F61,F71)</f>
        <v>14765674667.68</v>
      </c>
      <c r="G43" s="5">
        <f>SUM(G44,G53,G61,G71)</f>
        <v>87650438.460000396</v>
      </c>
    </row>
    <row r="44" spans="1:7" x14ac:dyDescent="0.35">
      <c r="A44" s="13" t="s">
        <v>32</v>
      </c>
      <c r="B44" s="9">
        <f>SUM(B45:B52)</f>
        <v>246132775</v>
      </c>
      <c r="C44" s="9">
        <f>SUM(C45:C52)</f>
        <v>219110675.56999999</v>
      </c>
      <c r="D44" s="9">
        <f>SUM(D45:D52)</f>
        <v>465243450.56999999</v>
      </c>
      <c r="E44" s="9">
        <f>SUM(E45:E52)</f>
        <v>405368749.42999995</v>
      </c>
      <c r="F44" s="9">
        <f>SUM(F45:F52)</f>
        <v>405368749.42999995</v>
      </c>
      <c r="G44" s="9">
        <f>SUM(G45:G52)</f>
        <v>59874701.140000015</v>
      </c>
    </row>
    <row r="45" spans="1:7" x14ac:dyDescent="0.35">
      <c r="A45" s="10" t="s">
        <v>31</v>
      </c>
      <c r="B45" s="9">
        <v>0</v>
      </c>
      <c r="C45" s="9">
        <v>2009000</v>
      </c>
      <c r="D45" s="9">
        <v>2009000</v>
      </c>
      <c r="E45" s="9">
        <v>2009000</v>
      </c>
      <c r="F45" s="9">
        <v>2009000</v>
      </c>
      <c r="G45" s="9">
        <f>D45-E45</f>
        <v>0</v>
      </c>
    </row>
    <row r="46" spans="1:7" x14ac:dyDescent="0.35">
      <c r="A46" s="10" t="s">
        <v>30</v>
      </c>
      <c r="B46" s="9">
        <v>58993879</v>
      </c>
      <c r="C46" s="9">
        <v>36597704.140000001</v>
      </c>
      <c r="D46" s="9">
        <v>95591583.140000001</v>
      </c>
      <c r="E46" s="9">
        <v>73208170.5</v>
      </c>
      <c r="F46" s="9">
        <v>73208170.5</v>
      </c>
      <c r="G46" s="9">
        <f>D46-E46</f>
        <v>22383412.640000001</v>
      </c>
    </row>
    <row r="47" spans="1:7" x14ac:dyDescent="0.35">
      <c r="A47" s="10" t="s">
        <v>29</v>
      </c>
      <c r="B47" s="9">
        <v>0</v>
      </c>
      <c r="C47" s="9">
        <v>161415606.37</v>
      </c>
      <c r="D47" s="9">
        <v>161415606.37</v>
      </c>
      <c r="E47" s="9">
        <v>161415606.37</v>
      </c>
      <c r="F47" s="9">
        <v>161415606.37</v>
      </c>
      <c r="G47" s="9">
        <f>D47-E47</f>
        <v>0</v>
      </c>
    </row>
    <row r="48" spans="1:7" x14ac:dyDescent="0.35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" x14ac:dyDescent="0.35">
      <c r="A49" s="10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" x14ac:dyDescent="0.35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" x14ac:dyDescent="0.35">
      <c r="A51" s="10" t="s">
        <v>25</v>
      </c>
      <c r="B51" s="9">
        <v>177138896</v>
      </c>
      <c r="C51" s="9">
        <v>13831788.65</v>
      </c>
      <c r="D51" s="9">
        <v>190970684.65000001</v>
      </c>
      <c r="E51" s="9">
        <v>153545503.28999999</v>
      </c>
      <c r="F51" s="9">
        <v>153545503.28999999</v>
      </c>
      <c r="G51" s="9">
        <f>D51-E51</f>
        <v>37425181.360000014</v>
      </c>
    </row>
    <row r="52" spans="1:7" x14ac:dyDescent="0.35">
      <c r="A52" s="10" t="s">
        <v>24</v>
      </c>
      <c r="B52" s="9">
        <v>10000000</v>
      </c>
      <c r="C52" s="9">
        <v>5256576.41</v>
      </c>
      <c r="D52" s="9">
        <v>15256576.41</v>
      </c>
      <c r="E52" s="9">
        <v>15190469.27</v>
      </c>
      <c r="F52" s="9">
        <v>15190469.27</v>
      </c>
      <c r="G52" s="9">
        <f>D52-E52</f>
        <v>66107.140000000596</v>
      </c>
    </row>
    <row r="53" spans="1:7" x14ac:dyDescent="0.35">
      <c r="A53" s="13" t="s">
        <v>23</v>
      </c>
      <c r="B53" s="9">
        <f>SUM(B54:B60)</f>
        <v>9665120316</v>
      </c>
      <c r="C53" s="9">
        <f>SUM(C54:C60)</f>
        <v>2165220783.8400002</v>
      </c>
      <c r="D53" s="9">
        <f>SUM(D54:D60)</f>
        <v>11830341099.84</v>
      </c>
      <c r="E53" s="9">
        <f>SUM(E54:E60)</f>
        <v>11804173435</v>
      </c>
      <c r="F53" s="9">
        <f>SUM(F54:F60)</f>
        <v>11802043966.01</v>
      </c>
      <c r="G53" s="9">
        <f>SUM(G54:G60)</f>
        <v>26167664.840000387</v>
      </c>
    </row>
    <row r="54" spans="1:7" x14ac:dyDescent="0.35">
      <c r="A54" s="10" t="s">
        <v>22</v>
      </c>
      <c r="B54" s="9">
        <v>14000000</v>
      </c>
      <c r="C54" s="9">
        <v>18446604.93</v>
      </c>
      <c r="D54" s="9">
        <v>32446604.93</v>
      </c>
      <c r="E54" s="9">
        <v>32446522.120000001</v>
      </c>
      <c r="F54" s="9">
        <v>32446522.120000001</v>
      </c>
      <c r="G54" s="9">
        <f>D54-E54</f>
        <v>82.809999998658895</v>
      </c>
    </row>
    <row r="55" spans="1:7" x14ac:dyDescent="0.35">
      <c r="A55" s="10" t="s">
        <v>21</v>
      </c>
      <c r="B55" s="9">
        <v>404527852</v>
      </c>
      <c r="C55" s="9">
        <v>1806141.5</v>
      </c>
      <c r="D55" s="9">
        <v>406333993.5</v>
      </c>
      <c r="E55" s="9">
        <v>380182623.31999999</v>
      </c>
      <c r="F55" s="9">
        <v>380182623.31999999</v>
      </c>
      <c r="G55" s="9">
        <f>D55-E55</f>
        <v>26151370.180000007</v>
      </c>
    </row>
    <row r="56" spans="1:7" x14ac:dyDescent="0.35">
      <c r="A56" s="10" t="s">
        <v>20</v>
      </c>
      <c r="B56" s="9">
        <v>2070930170</v>
      </c>
      <c r="C56" s="9">
        <v>642883642.20000005</v>
      </c>
      <c r="D56" s="9">
        <v>2713813812.1999998</v>
      </c>
      <c r="E56" s="9">
        <v>2713813812.1999998</v>
      </c>
      <c r="F56" s="9">
        <v>2713813812.1999998</v>
      </c>
      <c r="G56" s="9">
        <f>D56-E56</f>
        <v>0</v>
      </c>
    </row>
    <row r="57" spans="1:7" x14ac:dyDescent="0.35">
      <c r="A57" s="14" t="s">
        <v>19</v>
      </c>
      <c r="B57" s="9">
        <v>56451779</v>
      </c>
      <c r="C57" s="9">
        <v>40151064.109999999</v>
      </c>
      <c r="D57" s="9">
        <v>96602843.109999999</v>
      </c>
      <c r="E57" s="9">
        <v>96594967.739999995</v>
      </c>
      <c r="F57" s="9">
        <v>95683303.579999998</v>
      </c>
      <c r="G57" s="9">
        <f>D57-E57</f>
        <v>7875.3700000047684</v>
      </c>
    </row>
    <row r="58" spans="1:7" x14ac:dyDescent="0.35">
      <c r="A58" s="10" t="s">
        <v>18</v>
      </c>
      <c r="B58" s="9">
        <v>6760493276</v>
      </c>
      <c r="C58" s="9">
        <v>1427193901.6400001</v>
      </c>
      <c r="D58" s="9">
        <v>8187687177.6400003</v>
      </c>
      <c r="E58" s="9">
        <v>8187678841.29</v>
      </c>
      <c r="F58" s="9">
        <v>8186461036.46</v>
      </c>
      <c r="G58" s="9">
        <f>D58-E58</f>
        <v>8336.3500003814697</v>
      </c>
    </row>
    <row r="59" spans="1:7" x14ac:dyDescent="0.35">
      <c r="A59" s="10" t="s">
        <v>17</v>
      </c>
      <c r="B59" s="9">
        <v>340717239</v>
      </c>
      <c r="C59" s="9">
        <v>52739429.460000001</v>
      </c>
      <c r="D59" s="9">
        <v>393456668.45999998</v>
      </c>
      <c r="E59" s="9">
        <v>393456668.32999998</v>
      </c>
      <c r="F59" s="9">
        <v>393456668.32999998</v>
      </c>
      <c r="G59" s="9">
        <f>D59-E59</f>
        <v>0.12999999523162842</v>
      </c>
    </row>
    <row r="60" spans="1:7" x14ac:dyDescent="0.35">
      <c r="A60" s="10" t="s">
        <v>16</v>
      </c>
      <c r="B60" s="9">
        <v>18000000</v>
      </c>
      <c r="C60" s="9">
        <v>-18000000</v>
      </c>
      <c r="D60" s="9">
        <v>0</v>
      </c>
      <c r="E60" s="9">
        <v>0</v>
      </c>
      <c r="F60" s="9">
        <v>0</v>
      </c>
      <c r="G60" s="9">
        <f>D60-E60</f>
        <v>0</v>
      </c>
    </row>
    <row r="61" spans="1:7" x14ac:dyDescent="0.35">
      <c r="A61" s="13" t="s">
        <v>15</v>
      </c>
      <c r="B61" s="9">
        <f>SUM(B62:B70)</f>
        <v>195469103</v>
      </c>
      <c r="C61" s="9">
        <f>SUM(C62:C70)</f>
        <v>190911111.72000003</v>
      </c>
      <c r="D61" s="9">
        <f>SUM(D62:D70)</f>
        <v>386380214.72000003</v>
      </c>
      <c r="E61" s="9">
        <f>SUM(E62:E70)</f>
        <v>384772142.24000001</v>
      </c>
      <c r="F61" s="9">
        <f>SUM(F62:F70)</f>
        <v>384772142.24000001</v>
      </c>
      <c r="G61" s="9">
        <f>SUM(G62:G70)</f>
        <v>1608072.4799999911</v>
      </c>
    </row>
    <row r="62" spans="1:7" x14ac:dyDescent="0.35">
      <c r="A62" s="10" t="s">
        <v>14</v>
      </c>
      <c r="B62" s="9">
        <v>0</v>
      </c>
      <c r="C62" s="9">
        <v>14902349.91</v>
      </c>
      <c r="D62" s="9">
        <v>14902349.91</v>
      </c>
      <c r="E62" s="9">
        <v>14902349.91</v>
      </c>
      <c r="F62" s="9">
        <v>14902349.91</v>
      </c>
      <c r="G62" s="9">
        <f>D62-E62</f>
        <v>0</v>
      </c>
    </row>
    <row r="63" spans="1:7" x14ac:dyDescent="0.35">
      <c r="A63" s="10" t="s">
        <v>13</v>
      </c>
      <c r="B63" s="9">
        <v>23897547</v>
      </c>
      <c r="C63" s="9">
        <v>32521899.710000001</v>
      </c>
      <c r="D63" s="9">
        <v>56419446.710000001</v>
      </c>
      <c r="E63" s="9">
        <v>54819465.390000001</v>
      </c>
      <c r="F63" s="9">
        <v>54819465.390000001</v>
      </c>
      <c r="G63" s="9">
        <f>D63-E63</f>
        <v>1599981.3200000003</v>
      </c>
    </row>
    <row r="64" spans="1:7" x14ac:dyDescent="0.35">
      <c r="A64" s="10" t="s">
        <v>12</v>
      </c>
      <c r="B64" s="9">
        <v>22000000</v>
      </c>
      <c r="C64" s="9">
        <v>-3616579.08</v>
      </c>
      <c r="D64" s="9">
        <v>18383420.920000002</v>
      </c>
      <c r="E64" s="9">
        <v>18377145.469999999</v>
      </c>
      <c r="F64" s="9">
        <v>18377145.469999999</v>
      </c>
      <c r="G64" s="9">
        <f>D64-E64</f>
        <v>6275.4500000029802</v>
      </c>
    </row>
    <row r="65" spans="1:7" x14ac:dyDescent="0.35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x14ac:dyDescent="0.35">
      <c r="A67" s="10" t="s">
        <v>9</v>
      </c>
      <c r="B67" s="9">
        <v>149571556</v>
      </c>
      <c r="C67" s="9">
        <v>141460268.30000001</v>
      </c>
      <c r="D67" s="9">
        <v>291031824.30000001</v>
      </c>
      <c r="E67" s="9">
        <v>291030008.60000002</v>
      </c>
      <c r="F67" s="9">
        <v>291030008.60000002</v>
      </c>
      <c r="G67" s="9">
        <f>D67-E67</f>
        <v>1815.6999999880791</v>
      </c>
    </row>
    <row r="68" spans="1:7" x14ac:dyDescent="0.35">
      <c r="A68" s="10" t="s">
        <v>8</v>
      </c>
      <c r="B68" s="9">
        <v>0</v>
      </c>
      <c r="C68" s="9">
        <v>5643172.8799999999</v>
      </c>
      <c r="D68" s="9">
        <v>5643172.8799999999</v>
      </c>
      <c r="E68" s="9">
        <v>5643172.8700000001</v>
      </c>
      <c r="F68" s="9">
        <v>5643172.8700000001</v>
      </c>
      <c r="G68" s="9">
        <f>D68-E68</f>
        <v>9.9999997764825821E-3</v>
      </c>
    </row>
    <row r="69" spans="1:7" x14ac:dyDescent="0.35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7" x14ac:dyDescent="0.35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7" x14ac:dyDescent="0.35">
      <c r="A71" s="12" t="s">
        <v>5</v>
      </c>
      <c r="B71" s="11">
        <f>SUM(B72:B75)</f>
        <v>2159249916</v>
      </c>
      <c r="C71" s="11">
        <f>SUM(C72:C75)</f>
        <v>14239894</v>
      </c>
      <c r="D71" s="11">
        <f>SUM(D72:D75)</f>
        <v>2173489810</v>
      </c>
      <c r="E71" s="11">
        <f>SUM(E72:E75)</f>
        <v>2173489810</v>
      </c>
      <c r="F71" s="11">
        <f>SUM(F72:F75)</f>
        <v>2173489810</v>
      </c>
      <c r="G71" s="11">
        <f>SUM(G72:G75)</f>
        <v>0</v>
      </c>
    </row>
    <row r="72" spans="1:7" x14ac:dyDescent="0.35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ht="29" x14ac:dyDescent="0.35">
      <c r="A73" s="10" t="s">
        <v>3</v>
      </c>
      <c r="B73" s="9">
        <v>2159249916</v>
      </c>
      <c r="C73" s="9">
        <v>14239894</v>
      </c>
      <c r="D73" s="9">
        <v>2173489810</v>
      </c>
      <c r="E73" s="9">
        <v>2173489810</v>
      </c>
      <c r="F73" s="9">
        <v>2173489810</v>
      </c>
      <c r="G73" s="9">
        <f>D73-E73</f>
        <v>0</v>
      </c>
    </row>
    <row r="74" spans="1:7" x14ac:dyDescent="0.35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7" x14ac:dyDescent="0.35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 x14ac:dyDescent="0.35">
      <c r="A76" s="8"/>
      <c r="B76" s="7"/>
      <c r="C76" s="7"/>
      <c r="D76" s="7"/>
      <c r="E76" s="7"/>
      <c r="F76" s="7"/>
      <c r="G76" s="7"/>
    </row>
    <row r="77" spans="1:7" x14ac:dyDescent="0.35">
      <c r="A77" s="6" t="s">
        <v>0</v>
      </c>
      <c r="B77" s="5">
        <f>B43+B9</f>
        <v>24826718921</v>
      </c>
      <c r="C77" s="5">
        <f>C43+C9</f>
        <v>3804007502.5900002</v>
      </c>
      <c r="D77" s="5">
        <f>D43+D9</f>
        <v>28630726423.589996</v>
      </c>
      <c r="E77" s="5">
        <f>E43+E9</f>
        <v>27463673500.239998</v>
      </c>
      <c r="F77" s="5">
        <f>F43+F9</f>
        <v>27397173365.740002</v>
      </c>
      <c r="G77" s="5">
        <f>G43+G9</f>
        <v>1167052923.3500004</v>
      </c>
    </row>
    <row r="78" spans="1:7" x14ac:dyDescent="0.35">
      <c r="A78" s="4"/>
      <c r="B78" s="3"/>
      <c r="C78" s="3"/>
      <c r="D78" s="3"/>
      <c r="E78" s="3"/>
      <c r="F78" s="3"/>
      <c r="G78" s="2"/>
    </row>
    <row r="79" spans="1: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498A43ED-7404-4274-84DA-EEADF97D0598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49A4-F439-48EE-B695-5CEB09949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37B80E-C35C-4D30-BB0E-7EDFCE4E2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6D60A9-635C-485F-9537-F74425ACB8D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4b5d711f-cf61-4330-b2ea-75094ab697dd"/>
    <ds:schemaRef ds:uri="http://purl.org/dc/elements/1.1/"/>
    <ds:schemaRef ds:uri="0640fd70-8fd3-4775-8840-a10a691589b2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2024-05-17T15:36:12Z</dcterms:created>
  <dcterms:modified xsi:type="dcterms:W3CDTF">2024-05-17T15:36:48Z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