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4E748F75-3DD6-4CCC-B766-8032CF9E74F7}" xr6:coauthVersionLast="36" xr6:coauthVersionMax="36" xr10:uidLastSave="{00000000-0000-0000-0000-000000000000}"/>
  <bookViews>
    <workbookView xWindow="0" yWindow="0" windowWidth="19200" windowHeight="5360" xr2:uid="{CB9A6DF0-07BD-499C-8143-A85DA385F1A1}"/>
  </bookViews>
  <sheets>
    <sheet name="Formato 6 c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9" i="1"/>
  <c r="B10" i="1"/>
  <c r="C10" i="1"/>
  <c r="D10" i="1"/>
  <c r="E10" i="1"/>
  <c r="F10" i="1"/>
  <c r="G11" i="1"/>
  <c r="G10" i="1" s="1"/>
  <c r="G12" i="1"/>
  <c r="G13" i="1"/>
  <c r="G14" i="1"/>
  <c r="G15" i="1"/>
  <c r="G16" i="1"/>
  <c r="G17" i="1"/>
  <c r="G18" i="1"/>
  <c r="B19" i="1"/>
  <c r="C19" i="1"/>
  <c r="D19" i="1"/>
  <c r="E19" i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7" i="1" s="1"/>
  <c r="G29" i="1"/>
  <c r="G30" i="1"/>
  <c r="G31" i="1"/>
  <c r="G32" i="1"/>
  <c r="G33" i="1"/>
  <c r="G34" i="1"/>
  <c r="G35" i="1"/>
  <c r="G36" i="1"/>
  <c r="B37" i="1"/>
  <c r="C37" i="1"/>
  <c r="C9" i="1" s="1"/>
  <c r="D37" i="1"/>
  <c r="E37" i="1"/>
  <c r="E9" i="1" s="1"/>
  <c r="F37" i="1"/>
  <c r="F9" i="1" s="1"/>
  <c r="G37" i="1"/>
  <c r="G38" i="1"/>
  <c r="G39" i="1"/>
  <c r="G40" i="1"/>
  <c r="G41" i="1"/>
  <c r="D43" i="1"/>
  <c r="D77" i="1" s="1"/>
  <c r="B44" i="1"/>
  <c r="B43" i="1" s="1"/>
  <c r="B77" i="1" s="1"/>
  <c r="C44" i="1"/>
  <c r="C43" i="1" s="1"/>
  <c r="C77" i="1" s="1"/>
  <c r="D44" i="1"/>
  <c r="E44" i="1"/>
  <c r="F44" i="1"/>
  <c r="G45" i="1"/>
  <c r="G44" i="1" s="1"/>
  <c r="G46" i="1"/>
  <c r="G47" i="1"/>
  <c r="G48" i="1"/>
  <c r="G49" i="1"/>
  <c r="G50" i="1"/>
  <c r="G51" i="1"/>
  <c r="G52" i="1"/>
  <c r="B53" i="1"/>
  <c r="C53" i="1"/>
  <c r="D53" i="1"/>
  <c r="E53" i="1"/>
  <c r="F53" i="1"/>
  <c r="G54" i="1"/>
  <c r="G53" i="1" s="1"/>
  <c r="G55" i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G65" i="1"/>
  <c r="G66" i="1"/>
  <c r="G67" i="1"/>
  <c r="G68" i="1"/>
  <c r="G69" i="1"/>
  <c r="G70" i="1"/>
  <c r="B71" i="1"/>
  <c r="C71" i="1"/>
  <c r="D71" i="1"/>
  <c r="E71" i="1"/>
  <c r="E43" i="1" s="1"/>
  <c r="E77" i="1" s="1"/>
  <c r="F71" i="1"/>
  <c r="F43" i="1" s="1"/>
  <c r="F77" i="1" s="1"/>
  <c r="G72" i="1"/>
  <c r="G71" i="1" s="1"/>
  <c r="G73" i="1"/>
  <c r="G74" i="1"/>
  <c r="G75" i="1"/>
  <c r="G43" i="1" l="1"/>
  <c r="G9" i="1"/>
  <c r="G77" i="1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<sst xmlns="http://schemas.openxmlformats.org/spreadsheetml/2006/main" count="81" uniqueCount="51">
  <si>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</si>
  <si>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</si>
  <si>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</si>
  <si>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</si>
  <si>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</si>
  <si>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</si>
  <si>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</si>
  <si>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</si>
  <si>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</si>
  <si>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</si>
  <si>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</si>
  <si>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</si>
  <si>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</si>
  <si>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</si>
  <si>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</si>
  <si>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</si>
  <si>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</si>
  <si>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</si>
  <si>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</si>
  <si>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</si>
  <si>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</si>
  <si>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</si>
  <si>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</si>
  <si>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</si>
  <si>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</si>
  <si>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</si>
  <si>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</si>
  <si>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</si>
  <si>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</si>
  <si>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</si>
  <si>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</si>
  <si>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</si>
  <si>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</si>
  <si>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</si>
  <si>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</si>
  <si>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</si>
  <si>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</si>
  <si>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</si>
  <si>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</si>
  <si>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</si>
  <si>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</si>
  <si>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</si>
  <si>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</si>
  <si>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</si>
  <si>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</si>
  <si>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</si>
  <si>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30 de junio de 2023 (b)</t>
  </si>
  <si>
    <t>Clasificación Funcional (Finalidad y Función)</t>
  </si>
  <si>
    <t>Estado Analítico del Ejercicio del Presupueso de Egresos Detallado - LDF</t>
  </si>
  <si>
    <t>Poder Ejecutivo del Estado de Campeche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</si>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</sst>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2" borderId="3" xfId="0" applyFill="1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left" vertical="center"/>
    </xf>
    <xf numFmtId="4" fontId="1" fillId="2" borderId="4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wrapText="1" indent="3"/>
    </xf>
    <xf numFmtId="4" fontId="1" fillId="2" borderId="4" xfId="1" applyNumberFormat="1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horizontal="left" vertical="center" wrapText="1" indent="2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horizontal="left" wrapText="1" indent="3"/>
    </xf>
    <xf numFmtId="0" fontId="0" fillId="2" borderId="5" xfId="0" applyFill="1" applyBorder="1" applyAlignment="1">
      <alignment horizontal="left" vertical="center" wrapText="1" indent="9"/>
    </xf>
    <xf numFmtId="0" fontId="0" fillId="2" borderId="5" xfId="0" applyFill="1" applyBorder="1" applyAlignment="1">
      <alignment horizontal="left" vertical="center" indent="3"/>
    </xf>
    <xf numFmtId="4" fontId="2" fillId="2" borderId="6" xfId="1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2%20Informe%20Anal&#237;tico%20de%20la%20Deuda%20P&#250;blica%20y%20Otros%20Pasiv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616658994.10000002</v>
          </cell>
          <cell r="D9">
            <v>13177405805.1</v>
          </cell>
          <cell r="E9">
            <v>5840600245.4300003</v>
          </cell>
          <cell r="F9">
            <v>5834432647.4300003</v>
          </cell>
          <cell r="G9">
            <v>7336805559.6700001</v>
          </cell>
        </row>
        <row r="37">
          <cell r="B37">
            <v>12265972110</v>
          </cell>
          <cell r="C37">
            <v>1293790191.2100003</v>
          </cell>
          <cell r="D37">
            <v>13559762301.209999</v>
          </cell>
          <cell r="E37">
            <v>6327653608.0499992</v>
          </cell>
          <cell r="F37">
            <v>6327653608.0499992</v>
          </cell>
          <cell r="G37">
            <v>7232108693.1599998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F9FC4-563C-4B7C-A034-A59F6A28C1B0}">
  <sheetPr>
    <pageSetUpPr fitToPage="1"/>
  </sheetPr>
  <dimension ref="A1:IU79"/>
  <sheetViews>
    <sheetView tabSelected="1" zoomScale="80" zoomScaleNormal="80" workbookViewId="0">
      <selection sqref="A1:G1"/>
    </sheetView>
  </sheetViews>
  <sheetFormatPr baseColWidth="10" defaultColWidth="0.7265625" defaultRowHeight="14.5" zeroHeight="1" x14ac:dyDescent="0.35"/>
  <cols>
    <col min="1" max="1" width="74.54296875" style="1" customWidth="1"/>
    <col min="2" max="6" width="20.7265625" style="1" customWidth="1"/>
    <col min="7" max="7" width="17.81640625" style="1" bestFit="1" customWidth="1"/>
    <col min="8" max="255" width="11.453125" hidden="1" customWidth="1"/>
  </cols>
  <sheetData>
    <row r="1" spans="1:7" ht="21" x14ac:dyDescent="0.35">
      <c r="A1" s="39" t="s">
        <v>50</v>
      </c>
      <c r="B1" s="38"/>
      <c r="C1" s="38"/>
      <c r="D1" s="38"/>
      <c r="E1" s="38"/>
      <c r="F1" s="38"/>
      <c r="G1" s="38"/>
    </row>
    <row r="2" spans="1:7" x14ac:dyDescent="0.35">
      <c r="A2" s="37" t="s">
        <v>49</v>
      </c>
      <c r="B2" s="36"/>
      <c r="C2" s="36"/>
      <c r="D2" s="36"/>
      <c r="E2" s="36"/>
      <c r="F2" s="36"/>
      <c r="G2" s="35"/>
    </row>
    <row r="3" spans="1:7" x14ac:dyDescent="0.35">
      <c r="A3" s="34" t="s">
        <v>48</v>
      </c>
      <c r="B3" s="33"/>
      <c r="C3" s="33"/>
      <c r="D3" s="33"/>
      <c r="E3" s="33"/>
      <c r="F3" s="33"/>
      <c r="G3" s="32"/>
    </row>
    <row r="4" spans="1:7" x14ac:dyDescent="0.35">
      <c r="A4" s="34" t="s">
        <v>47</v>
      </c>
      <c r="B4" s="33"/>
      <c r="C4" s="33"/>
      <c r="D4" s="33"/>
      <c r="E4" s="33"/>
      <c r="F4" s="33"/>
      <c r="G4" s="32"/>
    </row>
    <row r="5" spans="1:7" x14ac:dyDescent="0.35">
      <c r="A5" s="31" t="s">
        <v>46</v>
      </c>
      <c r="B5" s="30"/>
      <c r="C5" s="30"/>
      <c r="D5" s="30"/>
      <c r="E5" s="30"/>
      <c r="F5" s="30"/>
      <c r="G5" s="29"/>
    </row>
    <row r="6" spans="1:7" x14ac:dyDescent="0.35">
      <c r="A6" s="27" t="s">
        <v>45</v>
      </c>
      <c r="B6" s="26"/>
      <c r="C6" s="26"/>
      <c r="D6" s="26"/>
      <c r="E6" s="26"/>
      <c r="F6" s="26"/>
      <c r="G6" s="25"/>
    </row>
    <row r="7" spans="1:7" x14ac:dyDescent="0.35">
      <c r="A7" s="28" t="s">
        <v>44</v>
      </c>
      <c r="B7" s="27" t="s">
        <v>43</v>
      </c>
      <c r="C7" s="26"/>
      <c r="D7" s="26"/>
      <c r="E7" s="26"/>
      <c r="F7" s="25"/>
      <c r="G7" s="24" t="s">
        <v>42</v>
      </c>
    </row>
    <row r="8" spans="1:7" ht="29" x14ac:dyDescent="0.35">
      <c r="A8" s="23"/>
      <c r="B8" s="21" t="s">
        <v>41</v>
      </c>
      <c r="C8" s="22" t="s">
        <v>40</v>
      </c>
      <c r="D8" s="21" t="s">
        <v>39</v>
      </c>
      <c r="E8" s="21" t="s">
        <v>38</v>
      </c>
      <c r="F8" s="20" t="s">
        <v>37</v>
      </c>
      <c r="G8" s="19"/>
    </row>
    <row r="9" spans="1:7" x14ac:dyDescent="0.35">
      <c r="A9" s="18" t="s">
        <v>36</v>
      </c>
      <c r="B9" s="17">
        <f>SUM(B10,B19,B27,B37)</f>
        <v>12560746811</v>
      </c>
      <c r="C9" s="17">
        <f>SUM(C10,C19,C27,C37)</f>
        <v>616658994.10000002</v>
      </c>
      <c r="D9" s="17">
        <f>SUM(D10,D19,D27,D37)</f>
        <v>13177405805.099998</v>
      </c>
      <c r="E9" s="17">
        <f>SUM(E10,E19,E27,E37)</f>
        <v>5840600245.4300003</v>
      </c>
      <c r="F9" s="17">
        <f>SUM(F10,F19,F27,F37)</f>
        <v>5834432647.4300003</v>
      </c>
      <c r="G9" s="17">
        <f>SUM(G10,G19,G27,G37)</f>
        <v>7336805559.6699991</v>
      </c>
    </row>
    <row r="10" spans="1:7" x14ac:dyDescent="0.35">
      <c r="A10" s="13" t="s">
        <v>35</v>
      </c>
      <c r="B10" s="9">
        <f>SUM(B11:B18)</f>
        <v>3860262442</v>
      </c>
      <c r="C10" s="9">
        <f>SUM(C11:C18)</f>
        <v>299471145.94</v>
      </c>
      <c r="D10" s="9">
        <f>SUM(D11:D18)</f>
        <v>4159733587.9400001</v>
      </c>
      <c r="E10" s="9">
        <f>SUM(E11:E18)</f>
        <v>1634640253.8800001</v>
      </c>
      <c r="F10" s="9">
        <f>SUM(F11:F18)</f>
        <v>1631199105.4300001</v>
      </c>
      <c r="G10" s="9">
        <f>SUM(G11:G18)</f>
        <v>2525093334.0599999</v>
      </c>
    </row>
    <row r="11" spans="1:7" x14ac:dyDescent="0.35">
      <c r="A11" s="16" t="s">
        <v>31</v>
      </c>
      <c r="B11" s="9">
        <v>251680320</v>
      </c>
      <c r="C11" s="9">
        <v>0</v>
      </c>
      <c r="D11" s="9">
        <v>251680320</v>
      </c>
      <c r="E11" s="9">
        <v>128626012</v>
      </c>
      <c r="F11" s="9">
        <v>128626012</v>
      </c>
      <c r="G11" s="9">
        <f>D11-E11</f>
        <v>123054308</v>
      </c>
    </row>
    <row r="12" spans="1:7" x14ac:dyDescent="0.35">
      <c r="A12" s="16" t="s">
        <v>30</v>
      </c>
      <c r="B12" s="9">
        <v>1030182147</v>
      </c>
      <c r="C12" s="9">
        <v>13572477.09</v>
      </c>
      <c r="D12" s="9">
        <v>1043754624.09</v>
      </c>
      <c r="E12" s="9">
        <v>459996718.38</v>
      </c>
      <c r="F12" s="9">
        <v>459098038.60000002</v>
      </c>
      <c r="G12" s="9">
        <f>D12-E12</f>
        <v>583757905.71000004</v>
      </c>
    </row>
    <row r="13" spans="1:7" x14ac:dyDescent="0.35">
      <c r="A13" s="16" t="s">
        <v>29</v>
      </c>
      <c r="B13" s="9">
        <v>707928341</v>
      </c>
      <c r="C13" s="9">
        <v>29320318.760000002</v>
      </c>
      <c r="D13" s="9">
        <v>737248659.75999999</v>
      </c>
      <c r="E13" s="9">
        <v>299728501.58999997</v>
      </c>
      <c r="F13" s="9">
        <v>299135532.89999998</v>
      </c>
      <c r="G13" s="9">
        <f>D13-E13</f>
        <v>437520158.17000002</v>
      </c>
    </row>
    <row r="14" spans="1:7" x14ac:dyDescent="0.35">
      <c r="A14" s="16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" x14ac:dyDescent="0.35">
      <c r="A15" s="16" t="s">
        <v>27</v>
      </c>
      <c r="B15" s="9">
        <v>773127117</v>
      </c>
      <c r="C15" s="9">
        <v>-18327210.449999999</v>
      </c>
      <c r="D15" s="9">
        <v>754799906.54999995</v>
      </c>
      <c r="E15" s="9">
        <v>159824428.94</v>
      </c>
      <c r="F15" s="9">
        <v>159487548.99000001</v>
      </c>
      <c r="G15" s="9">
        <f>D15-E15</f>
        <v>594975477.6099999</v>
      </c>
    </row>
    <row r="16" spans="1:7" x14ac:dyDescent="0.35">
      <c r="A16" s="16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35">
      <c r="A17" s="16" t="s">
        <v>25</v>
      </c>
      <c r="B17" s="9">
        <v>778007413</v>
      </c>
      <c r="C17" s="9">
        <v>274505509.69</v>
      </c>
      <c r="D17" s="9">
        <v>1052512922.6900001</v>
      </c>
      <c r="E17" s="9">
        <v>472087464.31999999</v>
      </c>
      <c r="F17" s="9">
        <v>470817646.44999999</v>
      </c>
      <c r="G17" s="9">
        <f>D17-E17</f>
        <v>580425458.37000012</v>
      </c>
    </row>
    <row r="18" spans="1:7" x14ac:dyDescent="0.35">
      <c r="A18" s="16" t="s">
        <v>24</v>
      </c>
      <c r="B18" s="9">
        <v>319337104</v>
      </c>
      <c r="C18" s="9">
        <v>400050.85</v>
      </c>
      <c r="D18" s="9">
        <v>319737154.85000002</v>
      </c>
      <c r="E18" s="9">
        <v>114377128.65000001</v>
      </c>
      <c r="F18" s="9">
        <v>114034326.48999999</v>
      </c>
      <c r="G18" s="9">
        <f>D18-E18</f>
        <v>205360026.20000002</v>
      </c>
    </row>
    <row r="19" spans="1:7" x14ac:dyDescent="0.35">
      <c r="A19" s="13" t="s">
        <v>23</v>
      </c>
      <c r="B19" s="9">
        <f>SUM(B20:B26)</f>
        <v>4447648909</v>
      </c>
      <c r="C19" s="9">
        <f>SUM(C20:C26)</f>
        <v>85022440.230000004</v>
      </c>
      <c r="D19" s="9">
        <f>SUM(D20:D26)</f>
        <v>4532671349.2300005</v>
      </c>
      <c r="E19" s="9">
        <f>SUM(E20:E26)</f>
        <v>2038679216.9299998</v>
      </c>
      <c r="F19" s="9">
        <f>SUM(F20:F26)</f>
        <v>2036454339.23</v>
      </c>
      <c r="G19" s="9">
        <f>SUM(G20:G26)</f>
        <v>2493992132.2999997</v>
      </c>
    </row>
    <row r="20" spans="1:7" x14ac:dyDescent="0.35">
      <c r="A20" s="16" t="s">
        <v>22</v>
      </c>
      <c r="B20" s="9">
        <v>51238844</v>
      </c>
      <c r="C20" s="9">
        <v>60822.32</v>
      </c>
      <c r="D20" s="9">
        <v>51299666.32</v>
      </c>
      <c r="E20" s="9">
        <v>20758334.07</v>
      </c>
      <c r="F20" s="9">
        <v>20707872.190000001</v>
      </c>
      <c r="G20" s="9">
        <f>D20-E20</f>
        <v>30541332.25</v>
      </c>
    </row>
    <row r="21" spans="1:7" x14ac:dyDescent="0.35">
      <c r="A21" s="16" t="s">
        <v>21</v>
      </c>
      <c r="B21" s="9">
        <v>387895817</v>
      </c>
      <c r="C21" s="9">
        <v>60818790.039999999</v>
      </c>
      <c r="D21" s="9">
        <v>448714607.04000002</v>
      </c>
      <c r="E21" s="9">
        <v>173889871.72999999</v>
      </c>
      <c r="F21" s="9">
        <v>173626502.00999999</v>
      </c>
      <c r="G21" s="9">
        <f>D21-E21</f>
        <v>274824735.31000006</v>
      </c>
    </row>
    <row r="22" spans="1:7" x14ac:dyDescent="0.35">
      <c r="A22" s="16" t="s">
        <v>20</v>
      </c>
      <c r="B22" s="9">
        <v>759227434</v>
      </c>
      <c r="C22" s="9">
        <v>-3445218.07</v>
      </c>
      <c r="D22" s="9">
        <v>755782215.92999995</v>
      </c>
      <c r="E22" s="9">
        <v>396558232.88</v>
      </c>
      <c r="F22" s="9">
        <v>395740810.16000003</v>
      </c>
      <c r="G22" s="9">
        <f>D22-E22</f>
        <v>359223983.04999995</v>
      </c>
    </row>
    <row r="23" spans="1:7" x14ac:dyDescent="0.35">
      <c r="A23" s="16" t="s">
        <v>19</v>
      </c>
      <c r="B23" s="9">
        <v>292412952</v>
      </c>
      <c r="C23" s="9">
        <v>-16081786.84</v>
      </c>
      <c r="D23" s="9">
        <v>276331165.16000003</v>
      </c>
      <c r="E23" s="9">
        <v>143525910.94</v>
      </c>
      <c r="F23" s="9">
        <v>143352743.09</v>
      </c>
      <c r="G23" s="9">
        <f>D23-E23</f>
        <v>132805254.22000003</v>
      </c>
    </row>
    <row r="24" spans="1:7" x14ac:dyDescent="0.35">
      <c r="A24" s="16" t="s">
        <v>18</v>
      </c>
      <c r="B24" s="9">
        <v>2120662165</v>
      </c>
      <c r="C24" s="9">
        <v>32420101.27</v>
      </c>
      <c r="D24" s="9">
        <v>2153082266.27</v>
      </c>
      <c r="E24" s="9">
        <v>954578505.46000004</v>
      </c>
      <c r="F24" s="9">
        <v>953953162.32000005</v>
      </c>
      <c r="G24" s="9">
        <f>D24-E24</f>
        <v>1198503760.8099999</v>
      </c>
    </row>
    <row r="25" spans="1:7" x14ac:dyDescent="0.35">
      <c r="A25" s="16" t="s">
        <v>17</v>
      </c>
      <c r="B25" s="9">
        <v>313922844</v>
      </c>
      <c r="C25" s="9">
        <v>851550.37</v>
      </c>
      <c r="D25" s="9">
        <v>314774394.37</v>
      </c>
      <c r="E25" s="9">
        <v>175707407.13999999</v>
      </c>
      <c r="F25" s="9">
        <v>175705576.25999999</v>
      </c>
      <c r="G25" s="9">
        <f>D25-E25</f>
        <v>139066987.23000002</v>
      </c>
    </row>
    <row r="26" spans="1:7" x14ac:dyDescent="0.35">
      <c r="A26" s="16" t="s">
        <v>16</v>
      </c>
      <c r="B26" s="9">
        <v>522288853</v>
      </c>
      <c r="C26" s="9">
        <v>10398181.140000001</v>
      </c>
      <c r="D26" s="9">
        <v>532687034.13999999</v>
      </c>
      <c r="E26" s="9">
        <v>173660954.71000001</v>
      </c>
      <c r="F26" s="9">
        <v>173367673.19999999</v>
      </c>
      <c r="G26" s="9">
        <f>D26-E26</f>
        <v>359026079.42999995</v>
      </c>
    </row>
    <row r="27" spans="1:7" x14ac:dyDescent="0.35">
      <c r="A27" s="13" t="s">
        <v>15</v>
      </c>
      <c r="B27" s="9">
        <f>SUM(B28:B36)</f>
        <v>619388507</v>
      </c>
      <c r="C27" s="9">
        <f>SUM(C28:C36)</f>
        <v>64441787.969999999</v>
      </c>
      <c r="D27" s="9">
        <f>SUM(D28:D36)</f>
        <v>683830294.96999991</v>
      </c>
      <c r="E27" s="9">
        <f>SUM(E28:E36)</f>
        <v>304317646.30999994</v>
      </c>
      <c r="F27" s="9">
        <f>SUM(F28:F36)</f>
        <v>303816074.45999998</v>
      </c>
      <c r="G27" s="9">
        <f>SUM(G28:G36)</f>
        <v>379512648.65999997</v>
      </c>
    </row>
    <row r="28" spans="1:7" x14ac:dyDescent="0.35">
      <c r="A28" s="10" t="s">
        <v>14</v>
      </c>
      <c r="B28" s="9">
        <v>99450353</v>
      </c>
      <c r="C28" s="9">
        <v>568283.91</v>
      </c>
      <c r="D28" s="9">
        <v>100018636.91</v>
      </c>
      <c r="E28" s="9">
        <v>45647080.609999999</v>
      </c>
      <c r="F28" s="9">
        <v>45548268.130000003</v>
      </c>
      <c r="G28" s="9">
        <f>D28-E28</f>
        <v>54371556.299999997</v>
      </c>
    </row>
    <row r="29" spans="1:7" x14ac:dyDescent="0.35">
      <c r="A29" s="16" t="s">
        <v>13</v>
      </c>
      <c r="B29" s="9">
        <v>242093358</v>
      </c>
      <c r="C29" s="9">
        <v>62925626.149999999</v>
      </c>
      <c r="D29" s="9">
        <v>305018984.14999998</v>
      </c>
      <c r="E29" s="9">
        <v>132036164.75</v>
      </c>
      <c r="F29" s="9">
        <v>131875079.88</v>
      </c>
      <c r="G29" s="9">
        <f>D29-E29</f>
        <v>172982819.39999998</v>
      </c>
    </row>
    <row r="30" spans="1:7" x14ac:dyDescent="0.35">
      <c r="A30" s="16" t="s">
        <v>12</v>
      </c>
      <c r="B30" s="9">
        <v>77816023</v>
      </c>
      <c r="C30" s="9">
        <v>1862842.27</v>
      </c>
      <c r="D30" s="9">
        <v>79678865.269999996</v>
      </c>
      <c r="E30" s="9">
        <v>17317823.390000001</v>
      </c>
      <c r="F30" s="9">
        <v>17300921.260000002</v>
      </c>
      <c r="G30" s="9">
        <f>D30-E30</f>
        <v>62361041.879999995</v>
      </c>
    </row>
    <row r="31" spans="1:7" x14ac:dyDescent="0.35">
      <c r="A31" s="16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</row>
    <row r="32" spans="1:7" x14ac:dyDescent="0.35">
      <c r="A32" s="16" t="s">
        <v>10</v>
      </c>
      <c r="B32" s="9">
        <v>9420992</v>
      </c>
      <c r="C32" s="9">
        <v>-62821.65</v>
      </c>
      <c r="D32" s="9">
        <v>9358170.3499999996</v>
      </c>
      <c r="E32" s="9">
        <v>3624411.57</v>
      </c>
      <c r="F32" s="9">
        <v>3607660.11</v>
      </c>
      <c r="G32" s="9">
        <f>D32-E32</f>
        <v>5733758.7799999993</v>
      </c>
    </row>
    <row r="33" spans="1:7" x14ac:dyDescent="0.35">
      <c r="A33" s="16" t="s">
        <v>9</v>
      </c>
      <c r="B33" s="9">
        <v>49378304</v>
      </c>
      <c r="C33" s="9">
        <v>17526360.129999999</v>
      </c>
      <c r="D33" s="9">
        <v>66904664.130000003</v>
      </c>
      <c r="E33" s="9">
        <v>33707994.759999998</v>
      </c>
      <c r="F33" s="9">
        <v>33598194.509999998</v>
      </c>
      <c r="G33" s="9">
        <f>D33-E33</f>
        <v>33196669.370000005</v>
      </c>
    </row>
    <row r="34" spans="1:7" x14ac:dyDescent="0.35">
      <c r="A34" s="16" t="s">
        <v>8</v>
      </c>
      <c r="B34" s="9">
        <v>124631291</v>
      </c>
      <c r="C34" s="9">
        <v>-18263727.620000001</v>
      </c>
      <c r="D34" s="9">
        <v>106367563.38</v>
      </c>
      <c r="E34" s="9">
        <v>64733469.640000001</v>
      </c>
      <c r="F34" s="9">
        <v>64667208.960000001</v>
      </c>
      <c r="G34" s="9">
        <f>D34-E34</f>
        <v>41634093.739999995</v>
      </c>
    </row>
    <row r="35" spans="1:7" x14ac:dyDescent="0.35">
      <c r="A35" s="16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D35-E35</f>
        <v>0</v>
      </c>
    </row>
    <row r="36" spans="1:7" x14ac:dyDescent="0.35">
      <c r="A36" s="16" t="s">
        <v>6</v>
      </c>
      <c r="B36" s="9">
        <v>16598186</v>
      </c>
      <c r="C36" s="9">
        <v>-114775.22</v>
      </c>
      <c r="D36" s="9">
        <v>16483410.779999999</v>
      </c>
      <c r="E36" s="9">
        <v>7250701.5899999999</v>
      </c>
      <c r="F36" s="9">
        <v>7218741.6100000003</v>
      </c>
      <c r="G36" s="9">
        <f>D36-E36</f>
        <v>9232709.1899999995</v>
      </c>
    </row>
    <row r="37" spans="1:7" ht="29" x14ac:dyDescent="0.35">
      <c r="A37" s="12" t="s">
        <v>34</v>
      </c>
      <c r="B37" s="9">
        <f>SUM(B38:B41)</f>
        <v>3633446953</v>
      </c>
      <c r="C37" s="9">
        <f>SUM(C38:C41)</f>
        <v>167723619.96000001</v>
      </c>
      <c r="D37" s="9">
        <f>SUM(D38:D41)</f>
        <v>3801170572.96</v>
      </c>
      <c r="E37" s="9">
        <f>SUM(E38:E41)</f>
        <v>1862963128.3099999</v>
      </c>
      <c r="F37" s="9">
        <f>SUM(F38:F41)</f>
        <v>1862963128.3099999</v>
      </c>
      <c r="G37" s="9">
        <f>SUM(G38:G41)</f>
        <v>1938207444.6499999</v>
      </c>
    </row>
    <row r="38" spans="1:7" x14ac:dyDescent="0.35">
      <c r="A38" s="10" t="s">
        <v>4</v>
      </c>
      <c r="B38" s="9">
        <v>359358843</v>
      </c>
      <c r="C38" s="9">
        <v>11233776.880000001</v>
      </c>
      <c r="D38" s="9">
        <v>370592619.88</v>
      </c>
      <c r="E38" s="9">
        <v>178115650.53999999</v>
      </c>
      <c r="F38" s="9">
        <v>178115650.53999999</v>
      </c>
      <c r="G38" s="9">
        <f>+D38-E38</f>
        <v>192476969.34</v>
      </c>
    </row>
    <row r="39" spans="1:7" ht="29" x14ac:dyDescent="0.35">
      <c r="A39" s="10" t="s">
        <v>3</v>
      </c>
      <c r="B39" s="9">
        <v>3224088110</v>
      </c>
      <c r="C39" s="9">
        <v>156489843.08000001</v>
      </c>
      <c r="D39" s="9">
        <v>3380577953.0799999</v>
      </c>
      <c r="E39" s="9">
        <v>1684847477.77</v>
      </c>
      <c r="F39" s="9">
        <v>1684847477.77</v>
      </c>
      <c r="G39" s="9">
        <f>+D39-E39</f>
        <v>1695730475.3099999</v>
      </c>
    </row>
    <row r="40" spans="1:7" x14ac:dyDescent="0.35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+D40-E40</f>
        <v>0</v>
      </c>
    </row>
    <row r="41" spans="1:7" x14ac:dyDescent="0.35">
      <c r="A41" s="10" t="s">
        <v>1</v>
      </c>
      <c r="B41" s="9">
        <v>50000000</v>
      </c>
      <c r="C41" s="9">
        <v>0</v>
      </c>
      <c r="D41" s="9">
        <v>50000000</v>
      </c>
      <c r="E41" s="9">
        <v>0</v>
      </c>
      <c r="F41" s="9">
        <v>0</v>
      </c>
      <c r="G41" s="9">
        <f>+D41-E41</f>
        <v>50000000</v>
      </c>
    </row>
    <row r="42" spans="1:7" x14ac:dyDescent="0.35">
      <c r="A42" s="15"/>
      <c r="B42" s="9"/>
      <c r="C42" s="9"/>
      <c r="D42" s="9"/>
      <c r="E42" s="9"/>
      <c r="F42" s="9"/>
      <c r="G42" s="9"/>
    </row>
    <row r="43" spans="1:7" x14ac:dyDescent="0.35">
      <c r="A43" s="6" t="s">
        <v>33</v>
      </c>
      <c r="B43" s="5">
        <f>SUM(B44,B53,B61,B71)</f>
        <v>12265972110</v>
      </c>
      <c r="C43" s="5">
        <f>SUM(C44,C53,C61,C71)</f>
        <v>1293790191.21</v>
      </c>
      <c r="D43" s="5">
        <f>SUM(D44,D53,D61,D71)</f>
        <v>13559762301.209999</v>
      </c>
      <c r="E43" s="5">
        <f>SUM(E44,E53,E61,E71)</f>
        <v>6327653608.0499992</v>
      </c>
      <c r="F43" s="5">
        <f>SUM(F44,F53,F61,F71)</f>
        <v>6327653608.0499992</v>
      </c>
      <c r="G43" s="5">
        <f>SUM(G44,G53,G61,G71)</f>
        <v>7232108693.1599998</v>
      </c>
    </row>
    <row r="44" spans="1:7" x14ac:dyDescent="0.35">
      <c r="A44" s="13" t="s">
        <v>32</v>
      </c>
      <c r="B44" s="9">
        <f>SUM(B45:B52)</f>
        <v>246132775</v>
      </c>
      <c r="C44" s="9">
        <f>SUM(C45:C52)</f>
        <v>79736957.089999989</v>
      </c>
      <c r="D44" s="9">
        <f>SUM(D45:D52)</f>
        <v>325869732.08999997</v>
      </c>
      <c r="E44" s="9">
        <f>SUM(E45:E52)</f>
        <v>71972448.25999999</v>
      </c>
      <c r="F44" s="9">
        <f>SUM(F45:F52)</f>
        <v>71972448.25999999</v>
      </c>
      <c r="G44" s="9">
        <f>SUM(G45:G52)</f>
        <v>253897283.83000001</v>
      </c>
    </row>
    <row r="45" spans="1:7" x14ac:dyDescent="0.35">
      <c r="A45" s="10" t="s">
        <v>31</v>
      </c>
      <c r="B45" s="9">
        <v>0</v>
      </c>
      <c r="C45" s="9">
        <v>2009000</v>
      </c>
      <c r="D45" s="9">
        <v>2009000</v>
      </c>
      <c r="E45" s="9">
        <v>2009000</v>
      </c>
      <c r="F45" s="9">
        <v>2009000</v>
      </c>
      <c r="G45" s="9">
        <f>D45-E45</f>
        <v>0</v>
      </c>
    </row>
    <row r="46" spans="1:7" x14ac:dyDescent="0.35">
      <c r="A46" s="10" t="s">
        <v>30</v>
      </c>
      <c r="B46" s="9">
        <v>58993879</v>
      </c>
      <c r="C46" s="9">
        <v>26950276.969999999</v>
      </c>
      <c r="D46" s="9">
        <v>85944155.969999999</v>
      </c>
      <c r="E46" s="9">
        <v>7789758.2599999998</v>
      </c>
      <c r="F46" s="9">
        <v>7789758.2599999998</v>
      </c>
      <c r="G46" s="9">
        <f>D46-E46</f>
        <v>78154397.709999993</v>
      </c>
    </row>
    <row r="47" spans="1:7" x14ac:dyDescent="0.35">
      <c r="A47" s="10" t="s">
        <v>29</v>
      </c>
      <c r="B47" s="9">
        <v>0</v>
      </c>
      <c r="C47" s="9">
        <v>11412704.74</v>
      </c>
      <c r="D47" s="9">
        <v>11412704.74</v>
      </c>
      <c r="E47" s="9">
        <v>11412704.74</v>
      </c>
      <c r="F47" s="9">
        <v>11412704.74</v>
      </c>
      <c r="G47" s="9">
        <f>D47-E47</f>
        <v>0</v>
      </c>
    </row>
    <row r="48" spans="1:7" x14ac:dyDescent="0.35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" x14ac:dyDescent="0.35">
      <c r="A49" s="10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" x14ac:dyDescent="0.35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" x14ac:dyDescent="0.35">
      <c r="A51" s="10" t="s">
        <v>25</v>
      </c>
      <c r="B51" s="9">
        <v>177138896</v>
      </c>
      <c r="C51" s="9">
        <v>36860885.640000001</v>
      </c>
      <c r="D51" s="9">
        <v>213999781.63999999</v>
      </c>
      <c r="E51" s="9">
        <v>48299508.539999999</v>
      </c>
      <c r="F51" s="9">
        <v>48299508.539999999</v>
      </c>
      <c r="G51" s="9">
        <f>D51-E51</f>
        <v>165700273.09999999</v>
      </c>
    </row>
    <row r="52" spans="1:7" x14ac:dyDescent="0.35">
      <c r="A52" s="10" t="s">
        <v>24</v>
      </c>
      <c r="B52" s="9">
        <v>10000000</v>
      </c>
      <c r="C52" s="9">
        <v>2504089.7400000002</v>
      </c>
      <c r="D52" s="9">
        <v>12504089.74</v>
      </c>
      <c r="E52" s="9">
        <v>2461476.7200000002</v>
      </c>
      <c r="F52" s="9">
        <v>2461476.7200000002</v>
      </c>
      <c r="G52" s="9">
        <f>D52-E52</f>
        <v>10042613.02</v>
      </c>
    </row>
    <row r="53" spans="1:7" x14ac:dyDescent="0.35">
      <c r="A53" s="13" t="s">
        <v>23</v>
      </c>
      <c r="B53" s="9">
        <f>SUM(B54:B60)</f>
        <v>9665120316</v>
      </c>
      <c r="C53" s="9">
        <f>SUM(C54:C60)</f>
        <v>1154420569.28</v>
      </c>
      <c r="D53" s="9">
        <f>SUM(D54:D60)</f>
        <v>10819540885.279999</v>
      </c>
      <c r="E53" s="9">
        <f>SUM(E54:E60)</f>
        <v>4995573583.6099997</v>
      </c>
      <c r="F53" s="9">
        <f>SUM(F54:F60)</f>
        <v>4995573583.6099997</v>
      </c>
      <c r="G53" s="9">
        <f>SUM(G54:G60)</f>
        <v>5823967301.6700001</v>
      </c>
    </row>
    <row r="54" spans="1:7" x14ac:dyDescent="0.35">
      <c r="A54" s="10" t="s">
        <v>22</v>
      </c>
      <c r="B54" s="9">
        <v>14000000</v>
      </c>
      <c r="C54" s="9">
        <v>19513344.59</v>
      </c>
      <c r="D54" s="9">
        <v>33513344.59</v>
      </c>
      <c r="E54" s="9">
        <v>13313344.59</v>
      </c>
      <c r="F54" s="9">
        <v>13313344.59</v>
      </c>
      <c r="G54" s="9">
        <f>D54-E54</f>
        <v>20200000</v>
      </c>
    </row>
    <row r="55" spans="1:7" x14ac:dyDescent="0.35">
      <c r="A55" s="10" t="s">
        <v>21</v>
      </c>
      <c r="B55" s="9">
        <v>404527852</v>
      </c>
      <c r="C55" s="9">
        <v>45188271.490000002</v>
      </c>
      <c r="D55" s="9">
        <v>449716123.49000001</v>
      </c>
      <c r="E55" s="9">
        <v>40652267.100000001</v>
      </c>
      <c r="F55" s="9">
        <v>40652267.100000001</v>
      </c>
      <c r="G55" s="9">
        <f>D55-E55</f>
        <v>409063856.38999999</v>
      </c>
    </row>
    <row r="56" spans="1:7" x14ac:dyDescent="0.35">
      <c r="A56" s="10" t="s">
        <v>20</v>
      </c>
      <c r="B56" s="9">
        <v>2070930170</v>
      </c>
      <c r="C56" s="9">
        <v>187859075.87</v>
      </c>
      <c r="D56" s="9">
        <v>2258789245.8699999</v>
      </c>
      <c r="E56" s="9">
        <v>1153670944.5699999</v>
      </c>
      <c r="F56" s="9">
        <v>1153670944.5699999</v>
      </c>
      <c r="G56" s="9">
        <f>D56-E56</f>
        <v>1105118301.3</v>
      </c>
    </row>
    <row r="57" spans="1:7" x14ac:dyDescent="0.35">
      <c r="A57" s="14" t="s">
        <v>19</v>
      </c>
      <c r="B57" s="9">
        <v>56451779</v>
      </c>
      <c r="C57" s="9">
        <v>47441104.210000001</v>
      </c>
      <c r="D57" s="9">
        <v>103892883.20999999</v>
      </c>
      <c r="E57" s="9">
        <v>48707056.829999998</v>
      </c>
      <c r="F57" s="9">
        <v>48707056.829999998</v>
      </c>
      <c r="G57" s="9">
        <f>D57-E57</f>
        <v>55185826.379999995</v>
      </c>
    </row>
    <row r="58" spans="1:7" x14ac:dyDescent="0.35">
      <c r="A58" s="10" t="s">
        <v>18</v>
      </c>
      <c r="B58" s="9">
        <v>6760493276</v>
      </c>
      <c r="C58" s="9">
        <v>815902756.13999999</v>
      </c>
      <c r="D58" s="9">
        <v>7576396032.1400003</v>
      </c>
      <c r="E58" s="9">
        <v>3528685909.5700002</v>
      </c>
      <c r="F58" s="9">
        <v>3528685909.5700002</v>
      </c>
      <c r="G58" s="9">
        <f>D58-E58</f>
        <v>4047710122.5700002</v>
      </c>
    </row>
    <row r="59" spans="1:7" x14ac:dyDescent="0.35">
      <c r="A59" s="10" t="s">
        <v>17</v>
      </c>
      <c r="B59" s="9">
        <v>340717239</v>
      </c>
      <c r="C59" s="9">
        <v>38516016.979999997</v>
      </c>
      <c r="D59" s="9">
        <v>379233255.98000002</v>
      </c>
      <c r="E59" s="9">
        <v>210544060.94999999</v>
      </c>
      <c r="F59" s="9">
        <v>210544060.94999999</v>
      </c>
      <c r="G59" s="9">
        <f>D59-E59</f>
        <v>168689195.03000003</v>
      </c>
    </row>
    <row r="60" spans="1:7" x14ac:dyDescent="0.35">
      <c r="A60" s="10" t="s">
        <v>16</v>
      </c>
      <c r="B60" s="9">
        <v>18000000</v>
      </c>
      <c r="C60" s="9">
        <v>0</v>
      </c>
      <c r="D60" s="9">
        <v>18000000</v>
      </c>
      <c r="E60" s="9">
        <v>0</v>
      </c>
      <c r="F60" s="9">
        <v>0</v>
      </c>
      <c r="G60" s="9">
        <f>D60-E60</f>
        <v>18000000</v>
      </c>
    </row>
    <row r="61" spans="1:7" x14ac:dyDescent="0.35">
      <c r="A61" s="13" t="s">
        <v>15</v>
      </c>
      <c r="B61" s="9">
        <f>SUM(B62:B70)</f>
        <v>195469103</v>
      </c>
      <c r="C61" s="9">
        <f>SUM(C62:C70)</f>
        <v>54182818.45000001</v>
      </c>
      <c r="D61" s="9">
        <f>SUM(D62:D70)</f>
        <v>249651921.44999999</v>
      </c>
      <c r="E61" s="9">
        <f>SUM(E62:E70)</f>
        <v>51376064.190000005</v>
      </c>
      <c r="F61" s="9">
        <f>SUM(F62:F70)</f>
        <v>51376064.190000005</v>
      </c>
      <c r="G61" s="9">
        <f>SUM(G62:G70)</f>
        <v>198275857.25999999</v>
      </c>
    </row>
    <row r="62" spans="1:7" x14ac:dyDescent="0.35">
      <c r="A62" s="10" t="s">
        <v>14</v>
      </c>
      <c r="B62" s="9">
        <v>0</v>
      </c>
      <c r="C62" s="9">
        <v>14902349.91</v>
      </c>
      <c r="D62" s="9">
        <v>14902349.91</v>
      </c>
      <c r="E62" s="9">
        <v>14902349.91</v>
      </c>
      <c r="F62" s="9">
        <v>14902349.91</v>
      </c>
      <c r="G62" s="9">
        <f>D62-E62</f>
        <v>0</v>
      </c>
    </row>
    <row r="63" spans="1:7" x14ac:dyDescent="0.35">
      <c r="A63" s="10" t="s">
        <v>13</v>
      </c>
      <c r="B63" s="9">
        <v>23897547</v>
      </c>
      <c r="C63" s="9">
        <v>32052746.32</v>
      </c>
      <c r="D63" s="9">
        <v>55950293.32</v>
      </c>
      <c r="E63" s="9">
        <v>29245992.07</v>
      </c>
      <c r="F63" s="9">
        <v>29245992.07</v>
      </c>
      <c r="G63" s="9">
        <f>D63-E63</f>
        <v>26704301.25</v>
      </c>
    </row>
    <row r="64" spans="1:7" x14ac:dyDescent="0.35">
      <c r="A64" s="10" t="s">
        <v>12</v>
      </c>
      <c r="B64" s="9">
        <v>22000000</v>
      </c>
      <c r="C64" s="9">
        <v>0</v>
      </c>
      <c r="D64" s="9">
        <v>22000000</v>
      </c>
      <c r="E64" s="9">
        <v>0</v>
      </c>
      <c r="F64" s="9">
        <v>0</v>
      </c>
      <c r="G64" s="9">
        <f>D64-E64</f>
        <v>22000000</v>
      </c>
    </row>
    <row r="65" spans="1:7" x14ac:dyDescent="0.35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x14ac:dyDescent="0.35">
      <c r="A67" s="10" t="s">
        <v>9</v>
      </c>
      <c r="B67" s="9">
        <v>149571556</v>
      </c>
      <c r="C67" s="9">
        <v>1584549.34</v>
      </c>
      <c r="D67" s="9">
        <v>151156105.34</v>
      </c>
      <c r="E67" s="9">
        <v>1584549.34</v>
      </c>
      <c r="F67" s="9">
        <v>1584549.34</v>
      </c>
      <c r="G67" s="9">
        <f>D67-E67</f>
        <v>149571556</v>
      </c>
    </row>
    <row r="68" spans="1:7" x14ac:dyDescent="0.35">
      <c r="A68" s="10" t="s">
        <v>8</v>
      </c>
      <c r="B68" s="9">
        <v>0</v>
      </c>
      <c r="C68" s="9">
        <v>5643172.8799999999</v>
      </c>
      <c r="D68" s="9">
        <v>5643172.8799999999</v>
      </c>
      <c r="E68" s="9">
        <v>5643172.8700000001</v>
      </c>
      <c r="F68" s="9">
        <v>5643172.8700000001</v>
      </c>
      <c r="G68" s="9">
        <f>D68-E68</f>
        <v>9.9999997764825821E-3</v>
      </c>
    </row>
    <row r="69" spans="1:7" x14ac:dyDescent="0.35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7" x14ac:dyDescent="0.35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7" x14ac:dyDescent="0.35">
      <c r="A71" s="12" t="s">
        <v>5</v>
      </c>
      <c r="B71" s="11">
        <f>SUM(B72:B75)</f>
        <v>2159249916</v>
      </c>
      <c r="C71" s="11">
        <f>SUM(C72:C75)</f>
        <v>5449846.3899999997</v>
      </c>
      <c r="D71" s="11">
        <f>SUM(D72:D75)</f>
        <v>2164699762.3899999</v>
      </c>
      <c r="E71" s="11">
        <f>SUM(E72:E75)</f>
        <v>1208731511.99</v>
      </c>
      <c r="F71" s="11">
        <f>SUM(F72:F75)</f>
        <v>1208731511.99</v>
      </c>
      <c r="G71" s="11">
        <f>SUM(G72:G75)</f>
        <v>955968250.39999986</v>
      </c>
    </row>
    <row r="72" spans="1:7" x14ac:dyDescent="0.35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ht="29" x14ac:dyDescent="0.35">
      <c r="A73" s="10" t="s">
        <v>3</v>
      </c>
      <c r="B73" s="9">
        <v>2159249916</v>
      </c>
      <c r="C73" s="9">
        <v>5449846.3899999997</v>
      </c>
      <c r="D73" s="9">
        <v>2164699762.3899999</v>
      </c>
      <c r="E73" s="9">
        <v>1208731511.99</v>
      </c>
      <c r="F73" s="9">
        <v>1208731511.99</v>
      </c>
      <c r="G73" s="9">
        <f>D73-E73</f>
        <v>955968250.39999986</v>
      </c>
    </row>
    <row r="74" spans="1:7" x14ac:dyDescent="0.35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7" x14ac:dyDescent="0.35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 x14ac:dyDescent="0.35">
      <c r="A76" s="8"/>
      <c r="B76" s="7"/>
      <c r="C76" s="7"/>
      <c r="D76" s="7"/>
      <c r="E76" s="7"/>
      <c r="F76" s="7"/>
      <c r="G76" s="7"/>
    </row>
    <row r="77" spans="1:7" x14ac:dyDescent="0.35">
      <c r="A77" s="6" t="s">
        <v>0</v>
      </c>
      <c r="B77" s="5">
        <f>B43+B9</f>
        <v>24826718921</v>
      </c>
      <c r="C77" s="5">
        <f>C43+C9</f>
        <v>1910449185.3099999</v>
      </c>
      <c r="D77" s="5">
        <f>D43+D9</f>
        <v>26737168106.309998</v>
      </c>
      <c r="E77" s="5">
        <f>E43+E9</f>
        <v>12168253853.48</v>
      </c>
      <c r="F77" s="5">
        <f>F43+F9</f>
        <v>12162086255.48</v>
      </c>
      <c r="G77" s="5">
        <f>G43+G9</f>
        <v>14568914252.829998</v>
      </c>
    </row>
    <row r="78" spans="1:7" x14ac:dyDescent="0.35">
      <c r="A78" s="4"/>
      <c r="B78" s="3"/>
      <c r="C78" s="3"/>
      <c r="D78" s="3"/>
      <c r="E78" s="3"/>
      <c r="F78" s="3"/>
      <c r="G78" s="2"/>
    </row>
    <row r="79" spans="1: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E45056F7-9168-458F-A347-5CFE973F8693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0B5F5D-18AC-4D09-8D88-488A72ED8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DC8D17-AC5F-4473-9015-1FC959965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77E07-7AAC-4B20-8920-B28B6C4AE8A3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4b5d711f-cf61-4330-b2ea-75094ab697dd"/>
    <ds:schemaRef ds:uri="http://schemas.microsoft.com/office/2006/documentManagement/types"/>
    <ds:schemaRef ds:uri="0640fd70-8fd3-4775-8840-a10a691589b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2024-05-16T18:15:47Z</dcterms:created>
  <dcterms:modified xsi:type="dcterms:W3CDTF">2024-05-16T18:16:14Z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