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A087E7AA-D4C5-46A8-99AF-706797F09A08}" xr6:coauthVersionLast="36" xr6:coauthVersionMax="36" xr10:uidLastSave="{00000000-0000-0000-0000-000000000000}"/>
  <bookViews>
    <workbookView xWindow="0" yWindow="0" windowWidth="19200" windowHeight="5360" xr2:uid="{DDBC7724-3D6A-46C8-A46C-50ECA8B80ED0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5" i="1" s="1"/>
  <c r="C9" i="1"/>
  <c r="C65" i="1" s="1"/>
  <c r="D9" i="1"/>
  <c r="E9" i="1"/>
  <c r="F9" i="1"/>
  <c r="G10" i="1"/>
  <c r="G9" i="1" s="1"/>
  <c r="G65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C37" i="1"/>
  <c r="D37" i="1"/>
  <c r="E37" i="1"/>
  <c r="F37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65" i="1" l="1"/>
  <c r="F65" i="1"/>
  <c r="E65" i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<sst xmlns="http://schemas.openxmlformats.org/spreadsheetml/2006/main" count="71" uniqueCount="44">
  <si>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</si>
  <si>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</si>
  <si>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</si>
  <si>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</si>
  <si>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</si>
  <si>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</si>
  <si>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</si>
  <si>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</si>
  <si>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</si>
  <si>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</si>
  <si>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</si>
  <si>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</si>
  <si>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</si>
  <si>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</si>
  <si>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</si>
  <si>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</si>
  <si>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</si>
  <si>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</si>
  <si>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</si>
  <si>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</si>
  <si>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</si>
  <si>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</si>
  <si>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</si>
  <si>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</si>
  <si>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</si>
  <si>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</si>
  <si>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</si>
  <si>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</si>
  <si>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</si>
  <si>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</si>
  <si>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</si>
  <si>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</si>
  <si>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</si>
  <si>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</si>
  <si>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</si>
  <si>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</si>
  <si>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</si>
  <si>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</si>
  <si>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</si>
  <si>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30 de junio de 2023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</si>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</sst>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2"/>
      <protection locked="0"/>
    </xf>
    <xf numFmtId="0" fontId="0" fillId="2" borderId="2" xfId="0" applyFill="1" applyBorder="1" applyAlignment="1" applyProtection="1">
      <alignment horizontal="left" vertical="center" wrapText="1" indent="2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5B52-83E3-4188-B5E9-911429017434}">
  <sheetPr>
    <pageSetUpPr fitToPage="1"/>
  </sheetPr>
  <dimension ref="A1:IU97"/>
  <sheetViews>
    <sheetView tabSelected="1" zoomScale="80" zoomScaleNormal="80" workbookViewId="0">
      <selection sqref="A1:G1"/>
    </sheetView>
  </sheetViews>
  <sheetFormatPr baseColWidth="10" defaultColWidth="0.81640625" defaultRowHeight="14.5" zeroHeight="1" x14ac:dyDescent="0.35"/>
  <cols>
    <col min="1" max="1" width="59.26953125" style="1" customWidth="1"/>
    <col min="2" max="6" width="20.7265625" style="1" customWidth="1"/>
    <col min="7" max="7" width="18.26953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12560746811</v>
      </c>
      <c r="C9" s="14">
        <f>SUM(C10:GASTO_NE_FIN_02)</f>
        <v>616658994.10000002</v>
      </c>
      <c r="D9" s="14">
        <f>SUM(D10:GASTO_NE_FIN_03)</f>
        <v>13177405805.1</v>
      </c>
      <c r="E9" s="14">
        <f>SUM(E10:GASTO_NE_FIN_04)</f>
        <v>5840600245.4300003</v>
      </c>
      <c r="F9" s="14">
        <f>SUM(F10:cvbcvb)</f>
        <v>5834432647.4300003</v>
      </c>
      <c r="G9" s="14">
        <f>SUM(G10:GASTO_NE_FIN_06)</f>
        <v>7336805559.6700001</v>
      </c>
    </row>
    <row r="10" spans="1:7" ht="29" x14ac:dyDescent="0.35">
      <c r="A10" s="10" t="s">
        <v>27</v>
      </c>
      <c r="B10" s="8">
        <v>178799805</v>
      </c>
      <c r="C10" s="8">
        <v>40413241.009999998</v>
      </c>
      <c r="D10" s="8">
        <v>219213046.00999999</v>
      </c>
      <c r="E10" s="8">
        <v>85922734.689999998</v>
      </c>
      <c r="F10" s="8">
        <v>85712547.920000002</v>
      </c>
      <c r="G10" s="8">
        <f>+D10-E10</f>
        <v>133290311.31999999</v>
      </c>
    </row>
    <row r="11" spans="1:7" x14ac:dyDescent="0.35">
      <c r="A11" s="9" t="s">
        <v>26</v>
      </c>
      <c r="B11" s="8">
        <v>439632866</v>
      </c>
      <c r="C11" s="8">
        <v>-13841535.699999999</v>
      </c>
      <c r="D11" s="8">
        <v>425791330.30000001</v>
      </c>
      <c r="E11" s="8">
        <v>177562093.62</v>
      </c>
      <c r="F11" s="8">
        <v>177075917.78</v>
      </c>
      <c r="G11" s="8">
        <f>+D11-E11</f>
        <v>248229236.68000001</v>
      </c>
    </row>
    <row r="12" spans="1:7" x14ac:dyDescent="0.35">
      <c r="A12" s="9" t="s">
        <v>25</v>
      </c>
      <c r="B12" s="8">
        <v>782141897</v>
      </c>
      <c r="C12" s="8">
        <v>-904381.34</v>
      </c>
      <c r="D12" s="8">
        <v>781237515.65999997</v>
      </c>
      <c r="E12" s="8">
        <v>227770710.44999999</v>
      </c>
      <c r="F12" s="8">
        <v>227209845</v>
      </c>
      <c r="G12" s="8">
        <f>+D12-E12</f>
        <v>553466805.21000004</v>
      </c>
    </row>
    <row r="13" spans="1:7" ht="29" x14ac:dyDescent="0.35">
      <c r="A13" s="10" t="s">
        <v>24</v>
      </c>
      <c r="B13" s="8">
        <v>46702556</v>
      </c>
      <c r="C13" s="8">
        <v>1247211.99</v>
      </c>
      <c r="D13" s="8">
        <v>47949767.990000002</v>
      </c>
      <c r="E13" s="8">
        <v>19038263.989999998</v>
      </c>
      <c r="F13" s="8">
        <v>18963232.510000002</v>
      </c>
      <c r="G13" s="8">
        <f>+D13-E13</f>
        <v>28911504.000000004</v>
      </c>
    </row>
    <row r="14" spans="1:7" x14ac:dyDescent="0.35">
      <c r="A14" s="9" t="s">
        <v>23</v>
      </c>
      <c r="B14" s="8">
        <v>595831253</v>
      </c>
      <c r="C14" s="8">
        <v>-9964805.0500000007</v>
      </c>
      <c r="D14" s="8">
        <v>585866447.95000005</v>
      </c>
      <c r="E14" s="8">
        <v>177737967.75999999</v>
      </c>
      <c r="F14" s="8">
        <v>177177559.09999999</v>
      </c>
      <c r="G14" s="8">
        <f>+D14-E14</f>
        <v>408128480.19000006</v>
      </c>
    </row>
    <row r="15" spans="1:7" x14ac:dyDescent="0.35">
      <c r="A15" s="9" t="s">
        <v>22</v>
      </c>
      <c r="B15" s="8">
        <v>333307677</v>
      </c>
      <c r="C15" s="8">
        <v>-17760527.98</v>
      </c>
      <c r="D15" s="8">
        <v>315547149.01999998</v>
      </c>
      <c r="E15" s="8">
        <v>130352497.91</v>
      </c>
      <c r="F15" s="8">
        <v>129949765.52</v>
      </c>
      <c r="G15" s="8">
        <f>+D15-E15</f>
        <v>185194651.10999998</v>
      </c>
    </row>
    <row r="16" spans="1:7" x14ac:dyDescent="0.35">
      <c r="A16" s="10" t="s">
        <v>21</v>
      </c>
      <c r="B16" s="8">
        <v>396854906</v>
      </c>
      <c r="C16" s="8">
        <v>105551501.61</v>
      </c>
      <c r="D16" s="8">
        <v>502406407.61000001</v>
      </c>
      <c r="E16" s="8">
        <v>197935589.24000001</v>
      </c>
      <c r="F16" s="8">
        <v>197480251.19</v>
      </c>
      <c r="G16" s="8">
        <f>+D16-E16</f>
        <v>304470818.37</v>
      </c>
    </row>
    <row r="17" spans="1:7" x14ac:dyDescent="0.35">
      <c r="A17" s="9" t="s">
        <v>20</v>
      </c>
      <c r="B17" s="8">
        <v>55419524</v>
      </c>
      <c r="C17" s="8">
        <v>169314.24</v>
      </c>
      <c r="D17" s="8">
        <v>55588838.240000002</v>
      </c>
      <c r="E17" s="8">
        <v>18259355.379999999</v>
      </c>
      <c r="F17" s="8">
        <v>18190436.850000001</v>
      </c>
      <c r="G17" s="8">
        <f>+D17-E17</f>
        <v>37329482.859999999</v>
      </c>
    </row>
    <row r="18" spans="1:7" x14ac:dyDescent="0.35">
      <c r="A18" s="9" t="s">
        <v>19</v>
      </c>
      <c r="B18" s="8">
        <v>162865574</v>
      </c>
      <c r="C18" s="8">
        <v>51530481.969999999</v>
      </c>
      <c r="D18" s="8">
        <v>214396055.97</v>
      </c>
      <c r="E18" s="8">
        <v>77779360.730000004</v>
      </c>
      <c r="F18" s="8">
        <v>77654875.239999995</v>
      </c>
      <c r="G18" s="8">
        <f>+D18-E18</f>
        <v>136616695.24000001</v>
      </c>
    </row>
    <row r="19" spans="1:7" x14ac:dyDescent="0.35">
      <c r="A19" s="9" t="s">
        <v>18</v>
      </c>
      <c r="B19" s="8">
        <v>391486643</v>
      </c>
      <c r="C19" s="8">
        <v>-998612.7</v>
      </c>
      <c r="D19" s="8">
        <v>390488030.30000001</v>
      </c>
      <c r="E19" s="8">
        <v>95634868.129999995</v>
      </c>
      <c r="F19" s="8">
        <v>95491546.700000003</v>
      </c>
      <c r="G19" s="8">
        <f>+D19-E19</f>
        <v>294853162.17000002</v>
      </c>
    </row>
    <row r="20" spans="1:7" x14ac:dyDescent="0.35">
      <c r="A20" s="9" t="s">
        <v>17</v>
      </c>
      <c r="B20" s="8">
        <v>21159297</v>
      </c>
      <c r="C20" s="8">
        <v>8450.5499999999993</v>
      </c>
      <c r="D20" s="8">
        <v>21167747.550000001</v>
      </c>
      <c r="E20" s="8">
        <v>6764189.2000000002</v>
      </c>
      <c r="F20" s="8">
        <v>6735912.21</v>
      </c>
      <c r="G20" s="8">
        <f>+D20-E20</f>
        <v>14403558.350000001</v>
      </c>
    </row>
    <row r="21" spans="1:7" ht="29" x14ac:dyDescent="0.35">
      <c r="A21" s="10" t="s">
        <v>16</v>
      </c>
      <c r="B21" s="8">
        <v>121030999</v>
      </c>
      <c r="C21" s="8">
        <v>152022.25</v>
      </c>
      <c r="D21" s="8">
        <v>121183021.25</v>
      </c>
      <c r="E21" s="8">
        <v>31794186.440000001</v>
      </c>
      <c r="F21" s="8">
        <v>31748840.350000001</v>
      </c>
      <c r="G21" s="8">
        <f>+D21-E21</f>
        <v>89388834.810000002</v>
      </c>
    </row>
    <row r="22" spans="1:7" x14ac:dyDescent="0.35">
      <c r="A22" s="9" t="s">
        <v>15</v>
      </c>
      <c r="B22" s="8">
        <v>124631291</v>
      </c>
      <c r="C22" s="8">
        <v>-18160097.510000002</v>
      </c>
      <c r="D22" s="8">
        <v>106471193.48999999</v>
      </c>
      <c r="E22" s="8">
        <v>64733469.640000001</v>
      </c>
      <c r="F22" s="8">
        <v>64667208.960000001</v>
      </c>
      <c r="G22" s="8">
        <f>+D22-E22</f>
        <v>41737723.849999994</v>
      </c>
    </row>
    <row r="23" spans="1:7" x14ac:dyDescent="0.35">
      <c r="A23" s="9" t="s">
        <v>14</v>
      </c>
      <c r="B23" s="8">
        <v>626933457</v>
      </c>
      <c r="C23" s="8">
        <v>272087993.52999997</v>
      </c>
      <c r="D23" s="8">
        <v>899021450.52999997</v>
      </c>
      <c r="E23" s="8">
        <v>404846805.51999998</v>
      </c>
      <c r="F23" s="8">
        <v>403732492.29000002</v>
      </c>
      <c r="G23" s="8">
        <f>+D23-E23</f>
        <v>494174645.00999999</v>
      </c>
    </row>
    <row r="24" spans="1:7" x14ac:dyDescent="0.35">
      <c r="A24" s="9" t="s">
        <v>13</v>
      </c>
      <c r="B24" s="8">
        <v>92684978</v>
      </c>
      <c r="C24" s="8">
        <v>7195940.6100000003</v>
      </c>
      <c r="D24" s="8">
        <v>99880918.609999999</v>
      </c>
      <c r="E24" s="8">
        <v>43397952.369999997</v>
      </c>
      <c r="F24" s="8">
        <v>43313302.939999998</v>
      </c>
      <c r="G24" s="8">
        <f>+D24-E24</f>
        <v>56482966.240000002</v>
      </c>
    </row>
    <row r="25" spans="1:7" x14ac:dyDescent="0.35">
      <c r="A25" s="9" t="s">
        <v>12</v>
      </c>
      <c r="B25" s="8">
        <v>92168764</v>
      </c>
      <c r="C25" s="8">
        <v>1917760.08</v>
      </c>
      <c r="D25" s="8">
        <v>94086524.079999998</v>
      </c>
      <c r="E25" s="8">
        <v>42979233.530000001</v>
      </c>
      <c r="F25" s="8">
        <v>42871343.109999999</v>
      </c>
      <c r="G25" s="8">
        <f>+D25-E25</f>
        <v>51107290.549999997</v>
      </c>
    </row>
    <row r="26" spans="1:7" x14ac:dyDescent="0.35">
      <c r="A26" s="9" t="s">
        <v>11</v>
      </c>
      <c r="B26" s="8">
        <v>33792212</v>
      </c>
      <c r="C26" s="8">
        <v>331905.96999999997</v>
      </c>
      <c r="D26" s="8">
        <v>34124117.969999999</v>
      </c>
      <c r="E26" s="8">
        <v>12450888.92</v>
      </c>
      <c r="F26" s="8">
        <v>12424047.140000001</v>
      </c>
      <c r="G26" s="8">
        <f>+D26-E26</f>
        <v>21673229.049999997</v>
      </c>
    </row>
    <row r="27" spans="1:7" x14ac:dyDescent="0.35">
      <c r="A27" s="9" t="s">
        <v>10</v>
      </c>
      <c r="B27" s="8">
        <v>421644622</v>
      </c>
      <c r="C27" s="8">
        <v>-168468.14</v>
      </c>
      <c r="D27" s="8">
        <v>421476153.86000001</v>
      </c>
      <c r="E27" s="8">
        <v>149936656.88999999</v>
      </c>
      <c r="F27" s="8">
        <v>149295160.34</v>
      </c>
      <c r="G27" s="8">
        <f>+D27-E27</f>
        <v>271539496.97000003</v>
      </c>
    </row>
    <row r="28" spans="1:7" x14ac:dyDescent="0.35">
      <c r="A28" s="9" t="s">
        <v>9</v>
      </c>
      <c r="B28" s="8">
        <v>201444083</v>
      </c>
      <c r="C28" s="8">
        <v>-20791475</v>
      </c>
      <c r="D28" s="8">
        <v>180652608</v>
      </c>
      <c r="E28" s="8">
        <v>0</v>
      </c>
      <c r="F28" s="8">
        <v>0</v>
      </c>
      <c r="G28" s="8">
        <f>+D28-E28</f>
        <v>180652608</v>
      </c>
    </row>
    <row r="29" spans="1:7" x14ac:dyDescent="0.35">
      <c r="A29" s="9" t="s">
        <v>8</v>
      </c>
      <c r="B29" s="8">
        <v>409358843</v>
      </c>
      <c r="C29" s="8">
        <v>11233776.880000001</v>
      </c>
      <c r="D29" s="8">
        <v>420592619.88</v>
      </c>
      <c r="E29" s="8">
        <v>178115650.53999999</v>
      </c>
      <c r="F29" s="8">
        <v>178115650.53999999</v>
      </c>
      <c r="G29" s="8">
        <f>+D29-E29</f>
        <v>242476969.34</v>
      </c>
    </row>
    <row r="30" spans="1:7" x14ac:dyDescent="0.35">
      <c r="A30" s="9" t="s">
        <v>7</v>
      </c>
      <c r="B30" s="8">
        <v>251680320</v>
      </c>
      <c r="C30" s="8">
        <v>0</v>
      </c>
      <c r="D30" s="8">
        <v>251680320</v>
      </c>
      <c r="E30" s="8">
        <v>128626012</v>
      </c>
      <c r="F30" s="8">
        <v>128626012</v>
      </c>
      <c r="G30" s="8">
        <f>+D30-E30</f>
        <v>123054308</v>
      </c>
    </row>
    <row r="31" spans="1:7" x14ac:dyDescent="0.35">
      <c r="A31" s="9" t="s">
        <v>6</v>
      </c>
      <c r="B31" s="8">
        <v>332386758</v>
      </c>
      <c r="C31" s="8">
        <v>6400000</v>
      </c>
      <c r="D31" s="8">
        <v>338786758</v>
      </c>
      <c r="E31" s="8">
        <v>170893382</v>
      </c>
      <c r="F31" s="8">
        <v>170893382</v>
      </c>
      <c r="G31" s="8">
        <f>+D31-E31</f>
        <v>167893376</v>
      </c>
    </row>
    <row r="32" spans="1:7" x14ac:dyDescent="0.35">
      <c r="A32" s="9" t="s">
        <v>5</v>
      </c>
      <c r="B32" s="8">
        <v>263113109</v>
      </c>
      <c r="C32" s="8">
        <v>1893657</v>
      </c>
      <c r="D32" s="8">
        <v>265006766</v>
      </c>
      <c r="E32" s="8">
        <v>123523837.75</v>
      </c>
      <c r="F32" s="8">
        <v>123523837.75</v>
      </c>
      <c r="G32" s="8">
        <f>+D32-E32</f>
        <v>141482928.25</v>
      </c>
    </row>
    <row r="33" spans="1:7" x14ac:dyDescent="0.35">
      <c r="A33" s="9" t="s">
        <v>4</v>
      </c>
      <c r="B33" s="8">
        <v>2914436267</v>
      </c>
      <c r="C33" s="8">
        <v>40986130.75</v>
      </c>
      <c r="D33" s="8">
        <v>2955422397.75</v>
      </c>
      <c r="E33" s="8">
        <v>1549693229.96</v>
      </c>
      <c r="F33" s="8">
        <v>1548728171.22</v>
      </c>
      <c r="G33" s="8">
        <f>+D33-E33</f>
        <v>1405729167.79</v>
      </c>
    </row>
    <row r="34" spans="1:7" x14ac:dyDescent="0.35">
      <c r="A34" s="9" t="s">
        <v>3</v>
      </c>
      <c r="B34" s="8">
        <v>47151000</v>
      </c>
      <c r="C34" s="8">
        <v>1639666</v>
      </c>
      <c r="D34" s="8">
        <v>48790666</v>
      </c>
      <c r="E34" s="8">
        <v>40003831</v>
      </c>
      <c r="F34" s="8">
        <v>40003831</v>
      </c>
      <c r="G34" s="8">
        <f>+D34-E34</f>
        <v>8786835</v>
      </c>
    </row>
    <row r="35" spans="1:7" x14ac:dyDescent="0.35">
      <c r="A35" s="9" t="s">
        <v>2</v>
      </c>
      <c r="B35" s="8">
        <v>3224088110</v>
      </c>
      <c r="C35" s="8">
        <v>156489843.08000001</v>
      </c>
      <c r="D35" s="8">
        <v>3380577953.0799999</v>
      </c>
      <c r="E35" s="8">
        <v>1684847477.77</v>
      </c>
      <c r="F35" s="8">
        <v>1684847477.77</v>
      </c>
      <c r="G35" s="8">
        <f>+D35-E35</f>
        <v>1695730475.3099999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SUM(B38:B39:cbvbcvbcv)</f>
        <v>12265972110</v>
      </c>
      <c r="C37" s="4">
        <f>SUM(C38:C39:GASTO_E_FIN_02)</f>
        <v>1293790191.2100003</v>
      </c>
      <c r="D37" s="4">
        <f>SUM(D38:D39:cvbcvbcbv)</f>
        <v>13559762301.209999</v>
      </c>
      <c r="E37" s="4">
        <f>SUM(E38:E39:GASTO_E_FIN_04)</f>
        <v>6327653608.0499992</v>
      </c>
      <c r="F37" s="4">
        <f>SUM(F38:F39:GASTO_E_FIN_05)</f>
        <v>6327653608.0499992</v>
      </c>
      <c r="G37" s="12">
        <f>SUM(G38:G39:GASTO_E_FIN_06)</f>
        <v>7232108693.1599998</v>
      </c>
    </row>
    <row r="38" spans="1:7" ht="29" x14ac:dyDescent="0.35">
      <c r="A38" s="10" t="s">
        <v>27</v>
      </c>
      <c r="B38" s="8">
        <v>0</v>
      </c>
      <c r="C38" s="8">
        <v>11412704.74</v>
      </c>
      <c r="D38" s="8">
        <v>11412704.74</v>
      </c>
      <c r="E38" s="8">
        <v>11412704.74</v>
      </c>
      <c r="F38" s="8">
        <v>11412704.74</v>
      </c>
      <c r="G38" s="11">
        <f>+D38-E38</f>
        <v>0</v>
      </c>
    </row>
    <row r="39" spans="1:7" x14ac:dyDescent="0.35">
      <c r="A39" s="9" t="s">
        <v>26</v>
      </c>
      <c r="B39" s="8">
        <v>40275957</v>
      </c>
      <c r="C39" s="8">
        <v>13327520.93</v>
      </c>
      <c r="D39" s="8">
        <v>53603477.93</v>
      </c>
      <c r="E39" s="8">
        <v>16901955.629999999</v>
      </c>
      <c r="F39" s="8">
        <v>16901955.629999999</v>
      </c>
      <c r="G39" s="11">
        <f>+D39-E39</f>
        <v>36701522.299999997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11">
        <f>+D41-E41</f>
        <v>0</v>
      </c>
    </row>
    <row r="42" spans="1:7" x14ac:dyDescent="0.35">
      <c r="A42" s="9" t="s">
        <v>23</v>
      </c>
      <c r="B42" s="8">
        <v>5277988307</v>
      </c>
      <c r="C42" s="8">
        <v>172127304.75999999</v>
      </c>
      <c r="D42" s="8">
        <v>5450115611.7600002</v>
      </c>
      <c r="E42" s="8">
        <v>2512699366.9000001</v>
      </c>
      <c r="F42" s="8">
        <v>2512699366.9000001</v>
      </c>
      <c r="G42" s="11">
        <f>+D42-E42</f>
        <v>2937416244.8600001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x14ac:dyDescent="0.35">
      <c r="A44" s="10" t="s">
        <v>21</v>
      </c>
      <c r="B44" s="8">
        <v>345292539</v>
      </c>
      <c r="C44" s="8">
        <v>94789730.780000001</v>
      </c>
      <c r="D44" s="8">
        <v>440082269.77999997</v>
      </c>
      <c r="E44" s="8">
        <v>81806553.599999994</v>
      </c>
      <c r="F44" s="8">
        <v>81806553.599999994</v>
      </c>
      <c r="G44" s="11">
        <f>+D44-E44</f>
        <v>358275716.17999995</v>
      </c>
    </row>
    <row r="45" spans="1:7" x14ac:dyDescent="0.35">
      <c r="A45" s="9" t="s">
        <v>20</v>
      </c>
      <c r="B45" s="8">
        <v>0</v>
      </c>
      <c r="C45" s="8">
        <v>14902349.91</v>
      </c>
      <c r="D45" s="8">
        <v>14902349.91</v>
      </c>
      <c r="E45" s="8">
        <v>14902349.91</v>
      </c>
      <c r="F45" s="8">
        <v>14902349.91</v>
      </c>
      <c r="G45" s="8">
        <f>D45-E45</f>
        <v>0</v>
      </c>
    </row>
    <row r="46" spans="1:7" x14ac:dyDescent="0.35">
      <c r="A46" s="9" t="s">
        <v>19</v>
      </c>
      <c r="B46" s="8">
        <v>21897547</v>
      </c>
      <c r="C46" s="8">
        <v>4212895.9000000004</v>
      </c>
      <c r="D46" s="8">
        <v>26110442.899999999</v>
      </c>
      <c r="E46" s="8">
        <v>18927328.149999999</v>
      </c>
      <c r="F46" s="8">
        <v>18927328.149999999</v>
      </c>
      <c r="G46" s="8">
        <f>D46-E46</f>
        <v>7183114.75</v>
      </c>
    </row>
    <row r="47" spans="1:7" x14ac:dyDescent="0.35">
      <c r="A47" s="9" t="s">
        <v>18</v>
      </c>
      <c r="B47" s="8">
        <v>62464666</v>
      </c>
      <c r="C47" s="8">
        <v>1556366.2</v>
      </c>
      <c r="D47" s="8">
        <v>64021032.200000003</v>
      </c>
      <c r="E47" s="8">
        <v>1556366.2</v>
      </c>
      <c r="F47" s="8">
        <v>1556366.2</v>
      </c>
      <c r="G47" s="8">
        <f>D47-E47</f>
        <v>62464666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38000000</v>
      </c>
      <c r="C49" s="8">
        <v>14577344.59</v>
      </c>
      <c r="D49" s="8">
        <v>52577344.590000004</v>
      </c>
      <c r="E49" s="8">
        <v>14130544.59</v>
      </c>
      <c r="F49" s="8">
        <v>14130544.59</v>
      </c>
      <c r="G49" s="8">
        <f>+D49-E49</f>
        <v>38446800</v>
      </c>
    </row>
    <row r="50" spans="1:7" x14ac:dyDescent="0.35">
      <c r="A50" s="9" t="s">
        <v>15</v>
      </c>
      <c r="B50" s="8">
        <v>0</v>
      </c>
      <c r="C50" s="8">
        <v>5643172.8799999999</v>
      </c>
      <c r="D50" s="8">
        <v>5643172.8799999999</v>
      </c>
      <c r="E50" s="8">
        <v>5643172.8700000001</v>
      </c>
      <c r="F50" s="8">
        <v>5643172.8700000001</v>
      </c>
      <c r="G50" s="8">
        <f>D50-E50</f>
        <v>9.9999997764825821E-3</v>
      </c>
    </row>
    <row r="51" spans="1:7" x14ac:dyDescent="0.35">
      <c r="A51" s="9" t="s">
        <v>14</v>
      </c>
      <c r="B51" s="8">
        <v>111761318</v>
      </c>
      <c r="C51" s="8">
        <v>36697439.049999997</v>
      </c>
      <c r="D51" s="8">
        <v>148458757.05000001</v>
      </c>
      <c r="E51" s="8">
        <v>34680693.170000002</v>
      </c>
      <c r="F51" s="8">
        <v>34680693.170000002</v>
      </c>
      <c r="G51" s="8">
        <f>D51-E51</f>
        <v>113778063.88000001</v>
      </c>
    </row>
    <row r="52" spans="1:7" x14ac:dyDescent="0.35">
      <c r="A52" s="9" t="s">
        <v>13</v>
      </c>
      <c r="B52" s="8">
        <v>40000000</v>
      </c>
      <c r="C52" s="8">
        <v>0</v>
      </c>
      <c r="D52" s="8">
        <v>40000000</v>
      </c>
      <c r="E52" s="8">
        <v>0</v>
      </c>
      <c r="F52" s="8">
        <v>0</v>
      </c>
      <c r="G52" s="8">
        <f>D52-E52</f>
        <v>40000000</v>
      </c>
    </row>
    <row r="53" spans="1:7" x14ac:dyDescent="0.35">
      <c r="A53" s="9" t="s">
        <v>12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+D53-E53</f>
        <v>0</v>
      </c>
    </row>
    <row r="54" spans="1:7" x14ac:dyDescent="0.35">
      <c r="A54" s="9" t="s">
        <v>11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+D54-E54</f>
        <v>0</v>
      </c>
    </row>
    <row r="55" spans="1:7" x14ac:dyDescent="0.35">
      <c r="A55" s="9" t="s">
        <v>10</v>
      </c>
      <c r="B55" s="8">
        <v>44095500</v>
      </c>
      <c r="C55" s="8">
        <v>13599318.310000001</v>
      </c>
      <c r="D55" s="8">
        <v>57694818.310000002</v>
      </c>
      <c r="E55" s="8">
        <v>4277120.66</v>
      </c>
      <c r="F55" s="8">
        <v>4277120.66</v>
      </c>
      <c r="G55" s="8">
        <f>D55-E55</f>
        <v>53417697.650000006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2009000</v>
      </c>
      <c r="D58" s="8">
        <v>2009000</v>
      </c>
      <c r="E58" s="8">
        <v>2009000</v>
      </c>
      <c r="F58" s="8">
        <v>2009000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2690974.06</v>
      </c>
      <c r="D59" s="8">
        <v>2690974.06</v>
      </c>
      <c r="E59" s="8">
        <v>2690974.06</v>
      </c>
      <c r="F59" s="8">
        <v>2690974.06</v>
      </c>
      <c r="G59" s="8">
        <f>+D59-E59</f>
        <v>0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4124946360</v>
      </c>
      <c r="C61" s="8">
        <v>870150544.23000002</v>
      </c>
      <c r="D61" s="8">
        <v>4995096904.2299995</v>
      </c>
      <c r="E61" s="8">
        <v>2384840649.8699999</v>
      </c>
      <c r="F61" s="8">
        <v>2384840649.8699999</v>
      </c>
      <c r="G61" s="8">
        <f>D61-E61</f>
        <v>2610256254.3599997</v>
      </c>
    </row>
    <row r="62" spans="1:7" x14ac:dyDescent="0.35">
      <c r="A62" s="9" t="s">
        <v>3</v>
      </c>
      <c r="B62" s="8">
        <v>0</v>
      </c>
      <c r="C62" s="8">
        <v>26575850.420000002</v>
      </c>
      <c r="D62" s="8">
        <v>26575850.420000002</v>
      </c>
      <c r="E62" s="8">
        <v>9501463.9199999999</v>
      </c>
      <c r="F62" s="8">
        <v>9501463.9199999999</v>
      </c>
      <c r="G62" s="8">
        <f>+D62-E62</f>
        <v>17074386.5</v>
      </c>
    </row>
    <row r="63" spans="1:7" x14ac:dyDescent="0.35">
      <c r="A63" s="9" t="s">
        <v>2</v>
      </c>
      <c r="B63" s="8">
        <v>2159249916</v>
      </c>
      <c r="C63" s="8">
        <v>9517674.4499999993</v>
      </c>
      <c r="D63" s="8">
        <v>2168767590.4499998</v>
      </c>
      <c r="E63" s="8">
        <v>1211673363.78</v>
      </c>
      <c r="F63" s="8">
        <v>1211673363.78</v>
      </c>
      <c r="G63" s="8">
        <f>D63-E63</f>
        <v>957094226.66999984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24826718921</v>
      </c>
      <c r="C65" s="4">
        <f>cvbvcbcbvbc+cvbcbvbcvbvc</f>
        <v>1910449185.3100004</v>
      </c>
      <c r="D65" s="4">
        <f>vcbvbcbdfgfdg+GASTO_E_T3</f>
        <v>26737168106.309998</v>
      </c>
      <c r="E65" s="4">
        <f>GASTO_NE_T4+GASTO_E_T4</f>
        <v>12168253853.48</v>
      </c>
      <c r="F65" s="4">
        <f>GASTO_NE_T5+GASTO_E_T5</f>
        <v>12162086255.48</v>
      </c>
      <c r="G65" s="4">
        <f>GASTO_NE_T6+GASTO_E_T6</f>
        <v>14568914252.83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3" spans="1:7" hidden="1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4B2E89AD-2CDE-4500-9628-13BE7E211151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1C625D-F205-42AF-AB5F-AD7AA1F6C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D9D58-A4C9-4E97-86BA-C893E93DC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F83D2-A30D-422C-98E6-09866B998E30}">
  <ds:schemaRefs>
    <ds:schemaRef ds:uri="http://purl.org/dc/terms/"/>
    <ds:schemaRef ds:uri="0640fd70-8fd3-4775-8840-a10a691589b2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4b5d711f-cf61-4330-b2ea-75094ab697d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2024-05-16T18:13:20Z</dcterms:created>
  <dcterms:modified xsi:type="dcterms:W3CDTF">2024-05-16T18:13:54Z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