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96FB7AD5-49F9-4EAB-B3DA-58CAC5B8DD2A}" xr6:coauthVersionLast="36" xr6:coauthVersionMax="36" xr10:uidLastSave="{00000000-0000-0000-0000-000000000000}"/>
  <bookViews>
    <workbookView xWindow="0" yWindow="0" windowWidth="19200" windowHeight="5360" xr2:uid="{9D4277FA-63B7-4098-A4EF-3985661809D3}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a)'!$A$1:$G$159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B10" i="1"/>
  <c r="C10" i="1"/>
  <c r="D10" i="1"/>
  <c r="E10" i="1"/>
  <c r="F10" i="1"/>
  <c r="G11" i="1"/>
  <c r="G10" i="1" s="1"/>
  <c r="G12" i="1"/>
  <c r="G13" i="1"/>
  <c r="G14" i="1"/>
  <c r="G15" i="1"/>
  <c r="G16" i="1"/>
  <c r="G17" i="1"/>
  <c r="B18" i="1"/>
  <c r="C18" i="1"/>
  <c r="D18" i="1"/>
  <c r="E18" i="1"/>
  <c r="F18" i="1"/>
  <c r="G19" i="1"/>
  <c r="G18" i="1" s="1"/>
  <c r="G20" i="1"/>
  <c r="G21" i="1"/>
  <c r="G22" i="1"/>
  <c r="G23" i="1"/>
  <c r="G24" i="1"/>
  <c r="G25" i="1"/>
  <c r="G26" i="1"/>
  <c r="G27" i="1"/>
  <c r="B28" i="1"/>
  <c r="C28" i="1"/>
  <c r="D28" i="1"/>
  <c r="E28" i="1"/>
  <c r="F28" i="1"/>
  <c r="G29" i="1"/>
  <c r="G28" i="1" s="1"/>
  <c r="G30" i="1"/>
  <c r="G31" i="1"/>
  <c r="G32" i="1"/>
  <c r="G33" i="1"/>
  <c r="G34" i="1"/>
  <c r="G35" i="1"/>
  <c r="G36" i="1"/>
  <c r="G37" i="1"/>
  <c r="B38" i="1"/>
  <c r="B9" i="1" s="1"/>
  <c r="C38" i="1"/>
  <c r="C9" i="1" s="1"/>
  <c r="C158" i="1" s="1"/>
  <c r="D38" i="1"/>
  <c r="D9" i="1" s="1"/>
  <c r="E38" i="1"/>
  <c r="E9" i="1" s="1"/>
  <c r="F38" i="1"/>
  <c r="G39" i="1"/>
  <c r="G40" i="1"/>
  <c r="G41" i="1"/>
  <c r="G42" i="1"/>
  <c r="G43" i="1"/>
  <c r="G44" i="1"/>
  <c r="G38" i="1" s="1"/>
  <c r="G45" i="1"/>
  <c r="G46" i="1"/>
  <c r="G47" i="1"/>
  <c r="B48" i="1"/>
  <c r="C48" i="1"/>
  <c r="D48" i="1"/>
  <c r="E48" i="1"/>
  <c r="F48" i="1"/>
  <c r="G49" i="1"/>
  <c r="G48" i="1" s="1"/>
  <c r="G50" i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58" i="1" s="1"/>
  <c r="G60" i="1"/>
  <c r="G61" i="1"/>
  <c r="B62" i="1"/>
  <c r="C62" i="1"/>
  <c r="D62" i="1"/>
  <c r="G62" i="1" s="1"/>
  <c r="E62" i="1"/>
  <c r="F62" i="1"/>
  <c r="G63" i="1"/>
  <c r="G64" i="1"/>
  <c r="G65" i="1"/>
  <c r="G66" i="1"/>
  <c r="G67" i="1"/>
  <c r="G68" i="1"/>
  <c r="G69" i="1"/>
  <c r="B70" i="1"/>
  <c r="C70" i="1"/>
  <c r="D70" i="1"/>
  <c r="E70" i="1"/>
  <c r="F70" i="1"/>
  <c r="G71" i="1"/>
  <c r="G70" i="1" s="1"/>
  <c r="G72" i="1"/>
  <c r="G73" i="1"/>
  <c r="B74" i="1"/>
  <c r="C74" i="1"/>
  <c r="D74" i="1"/>
  <c r="E74" i="1"/>
  <c r="F74" i="1"/>
  <c r="G75" i="1"/>
  <c r="G74" i="1" s="1"/>
  <c r="G76" i="1"/>
  <c r="G77" i="1"/>
  <c r="G78" i="1"/>
  <c r="G79" i="1"/>
  <c r="G80" i="1"/>
  <c r="G81" i="1"/>
  <c r="C83" i="1"/>
  <c r="B84" i="1"/>
  <c r="C84" i="1"/>
  <c r="D84" i="1"/>
  <c r="E84" i="1"/>
  <c r="E83" i="1" s="1"/>
  <c r="F84" i="1"/>
  <c r="F83" i="1" s="1"/>
  <c r="G85" i="1"/>
  <c r="G84" i="1" s="1"/>
  <c r="G86" i="1"/>
  <c r="G87" i="1"/>
  <c r="G88" i="1"/>
  <c r="G89" i="1"/>
  <c r="G90" i="1"/>
  <c r="G91" i="1"/>
  <c r="B92" i="1"/>
  <c r="C92" i="1"/>
  <c r="D92" i="1"/>
  <c r="D83" i="1" s="1"/>
  <c r="E92" i="1"/>
  <c r="F92" i="1"/>
  <c r="G93" i="1"/>
  <c r="G92" i="1" s="1"/>
  <c r="G94" i="1"/>
  <c r="G95" i="1"/>
  <c r="G96" i="1"/>
  <c r="G97" i="1"/>
  <c r="G98" i="1"/>
  <c r="G99" i="1"/>
  <c r="G100" i="1"/>
  <c r="G101" i="1"/>
  <c r="B102" i="1"/>
  <c r="C102" i="1"/>
  <c r="D102" i="1"/>
  <c r="E102" i="1"/>
  <c r="F102" i="1"/>
  <c r="G103" i="1"/>
  <c r="G104" i="1"/>
  <c r="G105" i="1"/>
  <c r="G106" i="1"/>
  <c r="G107" i="1"/>
  <c r="G108" i="1"/>
  <c r="G102" i="1" s="1"/>
  <c r="G109" i="1"/>
  <c r="G110" i="1"/>
  <c r="G111" i="1"/>
  <c r="B112" i="1"/>
  <c r="B83" i="1" s="1"/>
  <c r="C112" i="1"/>
  <c r="D112" i="1"/>
  <c r="E112" i="1"/>
  <c r="F112" i="1"/>
  <c r="G113" i="1"/>
  <c r="G112" i="1" s="1"/>
  <c r="G114" i="1"/>
  <c r="G115" i="1"/>
  <c r="G116" i="1"/>
  <c r="G117" i="1"/>
  <c r="G118" i="1"/>
  <c r="G119" i="1"/>
  <c r="G120" i="1"/>
  <c r="G121" i="1"/>
  <c r="B122" i="1"/>
  <c r="C122" i="1"/>
  <c r="D122" i="1"/>
  <c r="E122" i="1"/>
  <c r="F122" i="1"/>
  <c r="G123" i="1"/>
  <c r="G122" i="1" s="1"/>
  <c r="G124" i="1"/>
  <c r="G125" i="1"/>
  <c r="G126" i="1"/>
  <c r="G127" i="1"/>
  <c r="G128" i="1"/>
  <c r="G129" i="1"/>
  <c r="G130" i="1"/>
  <c r="G131" i="1"/>
  <c r="B132" i="1"/>
  <c r="C132" i="1"/>
  <c r="D132" i="1"/>
  <c r="E132" i="1"/>
  <c r="F132" i="1"/>
  <c r="G133" i="1"/>
  <c r="G132" i="1" s="1"/>
  <c r="G134" i="1"/>
  <c r="G135" i="1"/>
  <c r="B136" i="1"/>
  <c r="D136" i="1"/>
  <c r="E136" i="1"/>
  <c r="F136" i="1"/>
  <c r="G137" i="1"/>
  <c r="G136" i="1" s="1"/>
  <c r="G138" i="1"/>
  <c r="G139" i="1"/>
  <c r="G140" i="1"/>
  <c r="G141" i="1"/>
  <c r="G142" i="1"/>
  <c r="G143" i="1"/>
  <c r="G144" i="1"/>
  <c r="B145" i="1"/>
  <c r="C145" i="1"/>
  <c r="D145" i="1"/>
  <c r="E145" i="1"/>
  <c r="F145" i="1"/>
  <c r="G146" i="1"/>
  <c r="G145" i="1" s="1"/>
  <c r="G147" i="1"/>
  <c r="G148" i="1"/>
  <c r="B149" i="1"/>
  <c r="C149" i="1"/>
  <c r="D149" i="1"/>
  <c r="E149" i="1"/>
  <c r="F149" i="1"/>
  <c r="G150" i="1"/>
  <c r="G149" i="1" s="1"/>
  <c r="G151" i="1"/>
  <c r="G152" i="1"/>
  <c r="G153" i="1"/>
  <c r="G154" i="1"/>
  <c r="G155" i="1"/>
  <c r="G156" i="1"/>
  <c r="G9" i="1" l="1"/>
  <c r="G158" i="1" s="1"/>
  <c r="F158" i="1"/>
  <c r="B158" i="1"/>
  <c r="E158" i="1"/>
  <c r="G83" i="1"/>
  <c r="D158" i="1"/>
</calcChain>
</file>

<file path=xl/sharedStrings.xml><?xml version="1.0" encoding="utf-8"?>
<sst xmlns="http://schemas.openxmlformats.org/spreadsheetml/2006/main" count="163" uniqueCount="92">
  <si>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</si>
  <si>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</si>
  <si>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</si>
  <si>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</si>
  <si>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</si>
  <si>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</si>
  <si>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</si>
  <si>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</si>
  <si>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</si>
  <si>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</si>
  <si>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</si>
  <si>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</si>
  <si>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</si>
  <si>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</si>
  <si>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</si>
  <si>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</si>
  <si>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</si>
  <si>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</si>
  <si>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</si>
  <si>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</si>
  <si>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</si>
  <si>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/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</si>
  <si>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</si>
  <si>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</si>
  <si>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</si>
  <si>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</si>
  <si>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</si>
  <si>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</si>
  <si>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</si>
  <si>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</si>
  <si>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</si>
  <si>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</si>
  <si>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</si>
  <si>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</si>
  <si>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</si>
  <si>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</si>
  <si>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</si>
  <si>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</si>
  <si>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</si>
  <si>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</si>
  <si>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</si>
  <si>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</si>
  <si>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</si>
  <si>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</si>
  <si>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</si>
  <si>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</si>
  <si>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</si>
  <si>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</si>
  <si>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</si>
  <si>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</si>
  <si>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</si>
  <si>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</si>
  <si>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</si>
  <si>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</si>
  <si>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</si>
  <si>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</si>
  <si>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</si>
  <si>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</si>
  <si>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</si>
  <si>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</si>
  <si>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</si>
  <si>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</si>
  <si>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</si>
  <si>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</si>
  <si>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</si>
  <si>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</si>
  <si>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</si>
  <si>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</si>
  <si>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</si>
  <si>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</si>
  <si>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</si>
  <si>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</si>
  <si>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</si>
  <si>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</si>
  <si>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</si>
  <si>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</si>
  <si>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g5) Inversiones en Fideicomisos, Mandatos y Otros Análogos
        Fideicomiso de Desastres Naturales (Informativo)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</si>
  <si>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</si>
  <si>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</si>
  <si>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</si>
  <si>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</si>
  <si>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</si>
  <si>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</si>
  <si>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</si>
  <si>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</si>
  <si>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</si>
  <si>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</si>
  <si>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marzo de 2023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</si>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</sst>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indent="3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9"/>
    </xf>
    <xf numFmtId="0" fontId="0" fillId="2" borderId="4" xfId="0" applyFill="1" applyBorder="1" applyAlignment="1">
      <alignment horizontal="left" indent="9"/>
    </xf>
    <xf numFmtId="0" fontId="0" fillId="2" borderId="4" xfId="0" applyFill="1" applyBorder="1" applyAlignment="1">
      <alignment horizontal="left" vertical="center" indent="6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9"/>
    </xf>
    <xf numFmtId="0" fontId="2" fillId="2" borderId="4" xfId="0" applyFont="1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wrapText="1" indent="9"/>
    </xf>
    <xf numFmtId="4" fontId="1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1T.LDF_F48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12560746811</v>
          </cell>
          <cell r="C9">
            <v>201933156.36000001</v>
          </cell>
          <cell r="D9">
            <v>12762679967.360001</v>
          </cell>
          <cell r="E9">
            <v>2635488228.21</v>
          </cell>
          <cell r="F9">
            <v>2621098843.6500001</v>
          </cell>
          <cell r="G9">
            <v>10127191739.150002</v>
          </cell>
        </row>
        <row r="37">
          <cell r="B37">
            <v>12265972110</v>
          </cell>
          <cell r="C37">
            <v>899345980.66999996</v>
          </cell>
          <cell r="D37">
            <v>13165318090.67</v>
          </cell>
          <cell r="E37">
            <v>3210484294.8299999</v>
          </cell>
          <cell r="F37">
            <v>3210484294.8299999</v>
          </cell>
          <cell r="G37">
            <v>9954833795.8400002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DDB2-0762-4509-B991-927A87C187C7}">
  <sheetPr>
    <pageSetUpPr fitToPage="1"/>
  </sheetPr>
  <dimension ref="A1:IV161"/>
  <sheetViews>
    <sheetView tabSelected="1" zoomScale="80" zoomScaleNormal="80" workbookViewId="0">
      <pane xSplit="1" topLeftCell="B1" activePane="topRight" state="frozen"/>
      <selection activeCell="A22" sqref="A22"/>
      <selection pane="topRight" sqref="A1:G1"/>
    </sheetView>
  </sheetViews>
  <sheetFormatPr baseColWidth="10" defaultColWidth="1" defaultRowHeight="14.5" zeroHeight="1" x14ac:dyDescent="0.35"/>
  <cols>
    <col min="1" max="1" width="99.26953125" customWidth="1"/>
    <col min="2" max="2" width="19.453125" customWidth="1"/>
    <col min="3" max="3" width="18.81640625" customWidth="1"/>
    <col min="4" max="4" width="19.26953125" customWidth="1"/>
    <col min="5" max="5" width="19.1796875" customWidth="1"/>
    <col min="6" max="6" width="19.26953125" customWidth="1"/>
    <col min="7" max="7" width="17.54296875" customWidth="1"/>
    <col min="8" max="255" width="11.453125" hidden="1" customWidth="1"/>
  </cols>
  <sheetData>
    <row r="1" spans="1:7" ht="21" x14ac:dyDescent="0.35">
      <c r="A1" s="30" t="s">
        <v>91</v>
      </c>
      <c r="B1" s="29"/>
      <c r="C1" s="29"/>
      <c r="D1" s="29"/>
      <c r="E1" s="29"/>
      <c r="F1" s="29"/>
      <c r="G1" s="29"/>
    </row>
    <row r="2" spans="1:7" x14ac:dyDescent="0.35">
      <c r="A2" s="28" t="s">
        <v>90</v>
      </c>
      <c r="B2" s="28"/>
      <c r="C2" s="28"/>
      <c r="D2" s="28"/>
      <c r="E2" s="28"/>
      <c r="F2" s="28"/>
      <c r="G2" s="28"/>
    </row>
    <row r="3" spans="1:7" x14ac:dyDescent="0.35">
      <c r="A3" s="27" t="s">
        <v>89</v>
      </c>
      <c r="B3" s="27"/>
      <c r="C3" s="27"/>
      <c r="D3" s="27"/>
      <c r="E3" s="27"/>
      <c r="F3" s="27"/>
      <c r="G3" s="27"/>
    </row>
    <row r="4" spans="1:7" x14ac:dyDescent="0.35">
      <c r="A4" s="27" t="s">
        <v>88</v>
      </c>
      <c r="B4" s="27"/>
      <c r="C4" s="27"/>
      <c r="D4" s="27"/>
      <c r="E4" s="27"/>
      <c r="F4" s="27"/>
      <c r="G4" s="27"/>
    </row>
    <row r="5" spans="1:7" x14ac:dyDescent="0.35">
      <c r="A5" s="26" t="s">
        <v>87</v>
      </c>
      <c r="B5" s="25"/>
      <c r="C5" s="25"/>
      <c r="D5" s="25"/>
      <c r="E5" s="25"/>
      <c r="F5" s="25"/>
      <c r="G5" s="24"/>
    </row>
    <row r="6" spans="1:7" x14ac:dyDescent="0.35">
      <c r="A6" s="23" t="s">
        <v>86</v>
      </c>
      <c r="B6" s="23"/>
      <c r="C6" s="23"/>
      <c r="D6" s="23"/>
      <c r="E6" s="23"/>
      <c r="F6" s="23"/>
      <c r="G6" s="23"/>
    </row>
    <row r="7" spans="1:7" x14ac:dyDescent="0.35">
      <c r="A7" s="20" t="s">
        <v>85</v>
      </c>
      <c r="B7" s="20" t="s">
        <v>84</v>
      </c>
      <c r="C7" s="20"/>
      <c r="D7" s="20"/>
      <c r="E7" s="20"/>
      <c r="F7" s="20"/>
      <c r="G7" s="22" t="s">
        <v>83</v>
      </c>
    </row>
    <row r="8" spans="1:7" ht="29" x14ac:dyDescent="0.35">
      <c r="A8" s="20"/>
      <c r="B8" s="21" t="s">
        <v>82</v>
      </c>
      <c r="C8" s="21" t="s">
        <v>81</v>
      </c>
      <c r="D8" s="21" t="s">
        <v>80</v>
      </c>
      <c r="E8" s="21" t="s">
        <v>79</v>
      </c>
      <c r="F8" s="21" t="s">
        <v>78</v>
      </c>
      <c r="G8" s="20"/>
    </row>
    <row r="9" spans="1:7" x14ac:dyDescent="0.35">
      <c r="A9" s="19" t="s">
        <v>77</v>
      </c>
      <c r="B9" s="5">
        <f>SUM(B10,B18,B28,B38,B48,B58,B62,B70,B74)</f>
        <v>12560746811</v>
      </c>
      <c r="C9" s="5">
        <f>SUM(C10,C18,C28,C38,C48,C58,C62,C70,C74)</f>
        <v>201933156.36000001</v>
      </c>
      <c r="D9" s="5">
        <f>SUM(D10,D18,D28,D38,D48,D58,D62,D70,D74)</f>
        <v>12762679967.360001</v>
      </c>
      <c r="E9" s="5">
        <f>SUM(E10,E18,E28,E38,E48,E58,E62,E70,E74)</f>
        <v>2635488228.21</v>
      </c>
      <c r="F9" s="5">
        <f>SUM(F10,F18,F28,F38,F48,F58,F62,F70,F74)</f>
        <v>2621098843.6500001</v>
      </c>
      <c r="G9" s="5">
        <f>SUM(G10,G18,G28,G38,G48,G58,G62,G70,G74)</f>
        <v>10127191739.15</v>
      </c>
    </row>
    <row r="10" spans="1:7" x14ac:dyDescent="0.35">
      <c r="A10" s="12" t="s">
        <v>74</v>
      </c>
      <c r="B10" s="9">
        <f>SUM(B11:B17)</f>
        <v>2376043892</v>
      </c>
      <c r="C10" s="18">
        <f>SUM(C11:C17)</f>
        <v>5405317.2999999998</v>
      </c>
      <c r="D10" s="9">
        <f>SUM(D11:D17)</f>
        <v>2381449209.3000002</v>
      </c>
      <c r="E10" s="9">
        <f>SUM(E11:E17)</f>
        <v>475341938</v>
      </c>
      <c r="F10" s="18">
        <f>SUM(F11:F17)</f>
        <v>475341938</v>
      </c>
      <c r="G10" s="9">
        <f>SUM(G11:G17)</f>
        <v>1906107271.3000002</v>
      </c>
    </row>
    <row r="11" spans="1:7" x14ac:dyDescent="0.35">
      <c r="A11" s="10" t="s">
        <v>73</v>
      </c>
      <c r="B11" s="9">
        <v>1175608765</v>
      </c>
      <c r="C11" s="9">
        <v>-6167734.5899999999</v>
      </c>
      <c r="D11" s="9">
        <v>1169441030.4100001</v>
      </c>
      <c r="E11" s="9">
        <v>283655712.56999999</v>
      </c>
      <c r="F11" s="9">
        <v>283655712.56999999</v>
      </c>
      <c r="G11" s="9">
        <f>D11-E11</f>
        <v>885785317.84000015</v>
      </c>
    </row>
    <row r="12" spans="1:7" x14ac:dyDescent="0.35">
      <c r="A12" s="10" t="s">
        <v>72</v>
      </c>
      <c r="B12" s="9">
        <v>72737786</v>
      </c>
      <c r="C12" s="9">
        <v>4348495.6500000004</v>
      </c>
      <c r="D12" s="9">
        <v>77086281.650000006</v>
      </c>
      <c r="E12" s="9">
        <v>17810977.850000001</v>
      </c>
      <c r="F12" s="9">
        <v>17810977.850000001</v>
      </c>
      <c r="G12" s="9">
        <f>D12-E12</f>
        <v>59275303.800000004</v>
      </c>
    </row>
    <row r="13" spans="1:7" x14ac:dyDescent="0.35">
      <c r="A13" s="10" t="s">
        <v>71</v>
      </c>
      <c r="B13" s="9">
        <v>563291191</v>
      </c>
      <c r="C13" s="9">
        <v>1408883.76</v>
      </c>
      <c r="D13" s="9">
        <v>564700074.75999999</v>
      </c>
      <c r="E13" s="9">
        <v>56083429.259999998</v>
      </c>
      <c r="F13" s="9">
        <v>56083429.259999998</v>
      </c>
      <c r="G13" s="9">
        <f>D13-E13</f>
        <v>508616645.5</v>
      </c>
    </row>
    <row r="14" spans="1:7" x14ac:dyDescent="0.35">
      <c r="A14" s="10" t="s">
        <v>70</v>
      </c>
      <c r="B14" s="9">
        <v>559237007</v>
      </c>
      <c r="C14" s="9">
        <v>-38745.910000000003</v>
      </c>
      <c r="D14" s="9">
        <v>559198261.09000003</v>
      </c>
      <c r="E14" s="9">
        <v>111937399.93000001</v>
      </c>
      <c r="F14" s="9">
        <v>111937399.93000001</v>
      </c>
      <c r="G14" s="9">
        <f>D14-E14</f>
        <v>447260861.16000003</v>
      </c>
    </row>
    <row r="15" spans="1:7" x14ac:dyDescent="0.35">
      <c r="A15" s="10" t="s">
        <v>69</v>
      </c>
      <c r="B15" s="9">
        <v>0</v>
      </c>
      <c r="C15" s="9">
        <v>5854418.3899999997</v>
      </c>
      <c r="D15" s="9">
        <v>5854418.3899999997</v>
      </c>
      <c r="E15" s="9">
        <v>5854418.3899999997</v>
      </c>
      <c r="F15" s="9">
        <v>5854418.3899999997</v>
      </c>
      <c r="G15" s="9">
        <f>D15-E15</f>
        <v>0</v>
      </c>
    </row>
    <row r="16" spans="1:7" x14ac:dyDescent="0.35">
      <c r="A16" s="10" t="s">
        <v>68</v>
      </c>
      <c r="B16" s="9">
        <v>5169143</v>
      </c>
      <c r="C16" s="9">
        <v>0</v>
      </c>
      <c r="D16" s="9">
        <v>5169143</v>
      </c>
      <c r="E16" s="9">
        <v>0</v>
      </c>
      <c r="F16" s="9">
        <v>0</v>
      </c>
      <c r="G16" s="9">
        <f>D16-E16</f>
        <v>5169143</v>
      </c>
    </row>
    <row r="17" spans="1:7" x14ac:dyDescent="0.35">
      <c r="A17" s="10" t="s">
        <v>67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35">
      <c r="A18" s="12" t="s">
        <v>66</v>
      </c>
      <c r="B18" s="9">
        <f>SUM(B19:B27)</f>
        <v>411825261</v>
      </c>
      <c r="C18" s="9">
        <f>SUM(C19:C27)</f>
        <v>136208.25</v>
      </c>
      <c r="D18" s="9">
        <f>SUM(D19:D27)</f>
        <v>411961469.24999994</v>
      </c>
      <c r="E18" s="9">
        <f>SUM(E19:E27)</f>
        <v>56159677.170000002</v>
      </c>
      <c r="F18" s="9">
        <f>SUM(F19:F27)</f>
        <v>56159677.170000002</v>
      </c>
      <c r="G18" s="9">
        <f>SUM(G19:G27)</f>
        <v>355801792.07999998</v>
      </c>
    </row>
    <row r="19" spans="1:7" x14ac:dyDescent="0.35">
      <c r="A19" s="10" t="s">
        <v>65</v>
      </c>
      <c r="B19" s="9">
        <v>183058219</v>
      </c>
      <c r="C19" s="9">
        <v>-16413395.859999999</v>
      </c>
      <c r="D19" s="9">
        <v>166644823.13999999</v>
      </c>
      <c r="E19" s="9">
        <v>36484975.450000003</v>
      </c>
      <c r="F19" s="9">
        <v>36484975.450000003</v>
      </c>
      <c r="G19" s="9">
        <f>D19-E19</f>
        <v>130159847.68999998</v>
      </c>
    </row>
    <row r="20" spans="1:7" x14ac:dyDescent="0.35">
      <c r="A20" s="10" t="s">
        <v>64</v>
      </c>
      <c r="B20" s="9">
        <v>50131188</v>
      </c>
      <c r="C20" s="9">
        <v>358421.83</v>
      </c>
      <c r="D20" s="9">
        <v>50489609.829999998</v>
      </c>
      <c r="E20" s="9">
        <v>8683822.3000000007</v>
      </c>
      <c r="F20" s="9">
        <v>8683822.3000000007</v>
      </c>
      <c r="G20" s="9">
        <f>D20-E20</f>
        <v>41805787.530000001</v>
      </c>
    </row>
    <row r="21" spans="1:7" x14ac:dyDescent="0.35">
      <c r="A21" s="10" t="s">
        <v>63</v>
      </c>
      <c r="B21" s="9">
        <v>6000</v>
      </c>
      <c r="C21" s="9">
        <v>603258.96</v>
      </c>
      <c r="D21" s="9">
        <v>609258.96</v>
      </c>
      <c r="E21" s="9">
        <v>376938</v>
      </c>
      <c r="F21" s="9">
        <v>376938</v>
      </c>
      <c r="G21" s="9">
        <f>D21-E21</f>
        <v>232320.95999999996</v>
      </c>
    </row>
    <row r="22" spans="1:7" x14ac:dyDescent="0.35">
      <c r="A22" s="10" t="s">
        <v>62</v>
      </c>
      <c r="B22" s="9">
        <v>4426475</v>
      </c>
      <c r="C22" s="9">
        <v>4210704.57</v>
      </c>
      <c r="D22" s="9">
        <v>8637179.5700000003</v>
      </c>
      <c r="E22" s="9">
        <v>943934.74</v>
      </c>
      <c r="F22" s="9">
        <v>943934.74</v>
      </c>
      <c r="G22" s="9">
        <f>D22-E22</f>
        <v>7693244.8300000001</v>
      </c>
    </row>
    <row r="23" spans="1:7" x14ac:dyDescent="0.35">
      <c r="A23" s="10" t="s">
        <v>61</v>
      </c>
      <c r="B23" s="9">
        <v>50237375</v>
      </c>
      <c r="C23" s="9">
        <v>-195813.88</v>
      </c>
      <c r="D23" s="9">
        <v>50041561.119999997</v>
      </c>
      <c r="E23" s="9">
        <v>4370926.1900000004</v>
      </c>
      <c r="F23" s="9">
        <v>4370926.1900000004</v>
      </c>
      <c r="G23" s="9">
        <f>D23-E23</f>
        <v>45670634.93</v>
      </c>
    </row>
    <row r="24" spans="1:7" x14ac:dyDescent="0.35">
      <c r="A24" s="10" t="s">
        <v>60</v>
      </c>
      <c r="B24" s="9">
        <v>86637273</v>
      </c>
      <c r="C24" s="9">
        <v>7493256.6500000004</v>
      </c>
      <c r="D24" s="9">
        <v>94130529.650000006</v>
      </c>
      <c r="E24" s="9">
        <v>1112015.67</v>
      </c>
      <c r="F24" s="9">
        <v>1112015.67</v>
      </c>
      <c r="G24" s="9">
        <f>D24-E24</f>
        <v>93018513.980000004</v>
      </c>
    </row>
    <row r="25" spans="1:7" x14ac:dyDescent="0.35">
      <c r="A25" s="10" t="s">
        <v>59</v>
      </c>
      <c r="B25" s="9">
        <v>25148926</v>
      </c>
      <c r="C25" s="9">
        <v>1541154.78</v>
      </c>
      <c r="D25" s="9">
        <v>26690080.780000001</v>
      </c>
      <c r="E25" s="9">
        <v>2254667.7000000002</v>
      </c>
      <c r="F25" s="9">
        <v>2254667.7000000002</v>
      </c>
      <c r="G25" s="9">
        <f>D25-E25</f>
        <v>24435413.080000002</v>
      </c>
    </row>
    <row r="26" spans="1:7" x14ac:dyDescent="0.35">
      <c r="A26" s="10" t="s">
        <v>58</v>
      </c>
      <c r="B26" s="9">
        <v>418628</v>
      </c>
      <c r="C26" s="9">
        <v>9494</v>
      </c>
      <c r="D26" s="9">
        <v>428122</v>
      </c>
      <c r="E26" s="9">
        <v>31494</v>
      </c>
      <c r="F26" s="9">
        <v>31494</v>
      </c>
      <c r="G26" s="9">
        <f>D26-E26</f>
        <v>396628</v>
      </c>
    </row>
    <row r="27" spans="1:7" x14ac:dyDescent="0.35">
      <c r="A27" s="10" t="s">
        <v>57</v>
      </c>
      <c r="B27" s="9">
        <v>11761177</v>
      </c>
      <c r="C27" s="9">
        <v>2529127.2000000002</v>
      </c>
      <c r="D27" s="9">
        <v>14290304.199999999</v>
      </c>
      <c r="E27" s="9">
        <v>1900903.12</v>
      </c>
      <c r="F27" s="9">
        <v>1900903.12</v>
      </c>
      <c r="G27" s="9">
        <f>D27-E27</f>
        <v>12389401.079999998</v>
      </c>
    </row>
    <row r="28" spans="1:7" x14ac:dyDescent="0.35">
      <c r="A28" s="12" t="s">
        <v>56</v>
      </c>
      <c r="B28" s="9">
        <f>SUM(B29:B37)</f>
        <v>1002060065</v>
      </c>
      <c r="C28" s="9">
        <f>SUM(C29:C37)</f>
        <v>41647465.420000009</v>
      </c>
      <c r="D28" s="9">
        <f>SUM(D29:D37)</f>
        <v>1043707530.42</v>
      </c>
      <c r="E28" s="9">
        <f>SUM(E29:E37)</f>
        <v>130731686.5</v>
      </c>
      <c r="F28" s="9">
        <f>SUM(F29:F37)</f>
        <v>126195584.53</v>
      </c>
      <c r="G28" s="9">
        <f>SUM(G29:G37)</f>
        <v>912975843.92000008</v>
      </c>
    </row>
    <row r="29" spans="1:7" x14ac:dyDescent="0.35">
      <c r="A29" s="10" t="s">
        <v>55</v>
      </c>
      <c r="B29" s="9">
        <v>68901371</v>
      </c>
      <c r="C29" s="9">
        <v>1487930.83</v>
      </c>
      <c r="D29" s="9">
        <v>70389301.829999998</v>
      </c>
      <c r="E29" s="9">
        <v>16684253.220000001</v>
      </c>
      <c r="F29" s="9">
        <v>16684253.220000001</v>
      </c>
      <c r="G29" s="9">
        <f>D29-E29</f>
        <v>53705048.609999999</v>
      </c>
    </row>
    <row r="30" spans="1:7" x14ac:dyDescent="0.35">
      <c r="A30" s="10" t="s">
        <v>54</v>
      </c>
      <c r="B30" s="9">
        <v>162648136</v>
      </c>
      <c r="C30" s="9">
        <v>8737808</v>
      </c>
      <c r="D30" s="9">
        <v>171385944</v>
      </c>
      <c r="E30" s="9">
        <v>11467308.98</v>
      </c>
      <c r="F30" s="9">
        <v>11467308.98</v>
      </c>
      <c r="G30" s="9">
        <f>D30-E30</f>
        <v>159918635.02000001</v>
      </c>
    </row>
    <row r="31" spans="1:7" x14ac:dyDescent="0.35">
      <c r="A31" s="10" t="s">
        <v>53</v>
      </c>
      <c r="B31" s="9">
        <v>176880822</v>
      </c>
      <c r="C31" s="9">
        <v>28226942.190000001</v>
      </c>
      <c r="D31" s="9">
        <v>205107764.19</v>
      </c>
      <c r="E31" s="9">
        <v>32551071.59</v>
      </c>
      <c r="F31" s="9">
        <v>32551071.59</v>
      </c>
      <c r="G31" s="9">
        <f>D31-E31</f>
        <v>172556692.59999999</v>
      </c>
    </row>
    <row r="32" spans="1:7" x14ac:dyDescent="0.35">
      <c r="A32" s="10" t="s">
        <v>52</v>
      </c>
      <c r="B32" s="9">
        <v>64589098</v>
      </c>
      <c r="C32" s="9">
        <v>567999.22</v>
      </c>
      <c r="D32" s="9">
        <v>65157097.219999999</v>
      </c>
      <c r="E32" s="9">
        <v>10937325.35</v>
      </c>
      <c r="F32" s="9">
        <v>10937325.35</v>
      </c>
      <c r="G32" s="9">
        <f>D32-E32</f>
        <v>54219771.869999997</v>
      </c>
    </row>
    <row r="33" spans="1:7" x14ac:dyDescent="0.35">
      <c r="A33" s="10" t="s">
        <v>51</v>
      </c>
      <c r="B33" s="9">
        <v>134643970</v>
      </c>
      <c r="C33" s="9">
        <v>-7335473.3600000003</v>
      </c>
      <c r="D33" s="9">
        <v>127308496.64</v>
      </c>
      <c r="E33" s="9">
        <v>3528040.05</v>
      </c>
      <c r="F33" s="9">
        <v>3528040.05</v>
      </c>
      <c r="G33" s="9">
        <f>D33-E33</f>
        <v>123780456.59</v>
      </c>
    </row>
    <row r="34" spans="1:7" x14ac:dyDescent="0.35">
      <c r="A34" s="10" t="s">
        <v>50</v>
      </c>
      <c r="B34" s="9">
        <v>85660565</v>
      </c>
      <c r="C34" s="9">
        <v>33536291.550000001</v>
      </c>
      <c r="D34" s="9">
        <v>119196856.55</v>
      </c>
      <c r="E34" s="9">
        <v>22507742.84</v>
      </c>
      <c r="F34" s="9">
        <v>22507742.84</v>
      </c>
      <c r="G34" s="9">
        <f>D34-E34</f>
        <v>96689113.709999993</v>
      </c>
    </row>
    <row r="35" spans="1:7" x14ac:dyDescent="0.35">
      <c r="A35" s="10" t="s">
        <v>49</v>
      </c>
      <c r="B35" s="9">
        <v>19233857</v>
      </c>
      <c r="C35" s="9">
        <v>1064357.8700000001</v>
      </c>
      <c r="D35" s="9">
        <v>20298214.870000001</v>
      </c>
      <c r="E35" s="9">
        <v>3152799.47</v>
      </c>
      <c r="F35" s="9">
        <v>3152799.47</v>
      </c>
      <c r="G35" s="9">
        <f>D35-E35</f>
        <v>17145415.400000002</v>
      </c>
    </row>
    <row r="36" spans="1:7" x14ac:dyDescent="0.35">
      <c r="A36" s="10" t="s">
        <v>48</v>
      </c>
      <c r="B36" s="9">
        <v>122495899</v>
      </c>
      <c r="C36" s="9">
        <v>-25405882.469999999</v>
      </c>
      <c r="D36" s="9">
        <v>97090016.530000001</v>
      </c>
      <c r="E36" s="9">
        <v>7916979.3899999997</v>
      </c>
      <c r="F36" s="9">
        <v>7916979.3899999997</v>
      </c>
      <c r="G36" s="9">
        <f>D36-E36</f>
        <v>89173037.140000001</v>
      </c>
    </row>
    <row r="37" spans="1:7" x14ac:dyDescent="0.35">
      <c r="A37" s="10" t="s">
        <v>47</v>
      </c>
      <c r="B37" s="9">
        <v>167006347</v>
      </c>
      <c r="C37" s="9">
        <v>767491.59</v>
      </c>
      <c r="D37" s="9">
        <v>167773838.59</v>
      </c>
      <c r="E37" s="9">
        <v>21986165.609999999</v>
      </c>
      <c r="F37" s="9">
        <v>17450063.640000001</v>
      </c>
      <c r="G37" s="9">
        <f>D37-E37</f>
        <v>145787672.98000002</v>
      </c>
    </row>
    <row r="38" spans="1:7" x14ac:dyDescent="0.35">
      <c r="A38" s="12" t="s">
        <v>46</v>
      </c>
      <c r="B38" s="9">
        <f>SUM(B39:B47)</f>
        <v>4496446645</v>
      </c>
      <c r="C38" s="9">
        <f>SUM(C39:C47)</f>
        <v>-37149902.32</v>
      </c>
      <c r="D38" s="9">
        <f>SUM(D39:D47)</f>
        <v>4459296742.6799994</v>
      </c>
      <c r="E38" s="9">
        <f>SUM(E39:E47)</f>
        <v>954768045.12</v>
      </c>
      <c r="F38" s="9">
        <f>SUM(F39:F47)</f>
        <v>953195635.09000003</v>
      </c>
      <c r="G38" s="9">
        <f>SUM(G39:G47)</f>
        <v>3504528697.5600004</v>
      </c>
    </row>
    <row r="39" spans="1:7" x14ac:dyDescent="0.35">
      <c r="A39" s="10" t="s">
        <v>45</v>
      </c>
      <c r="B39" s="9">
        <v>897114549</v>
      </c>
      <c r="C39" s="9">
        <v>396058.3</v>
      </c>
      <c r="D39" s="9">
        <v>897510607.29999995</v>
      </c>
      <c r="E39" s="9">
        <v>210305534.31</v>
      </c>
      <c r="F39" s="9">
        <v>209584369.31</v>
      </c>
      <c r="G39" s="9">
        <f>D39-E39</f>
        <v>687205072.99000001</v>
      </c>
    </row>
    <row r="40" spans="1:7" x14ac:dyDescent="0.35">
      <c r="A40" s="10" t="s">
        <v>44</v>
      </c>
      <c r="B40" s="9">
        <v>2914436267</v>
      </c>
      <c r="C40" s="9">
        <v>12513336.98</v>
      </c>
      <c r="D40" s="9">
        <v>2926949603.98</v>
      </c>
      <c r="E40" s="9">
        <v>707195033.65999997</v>
      </c>
      <c r="F40" s="9">
        <v>706343788.63</v>
      </c>
      <c r="G40" s="9">
        <f>D40-E40</f>
        <v>2219754570.3200002</v>
      </c>
    </row>
    <row r="41" spans="1:7" x14ac:dyDescent="0.35">
      <c r="A41" s="10" t="s">
        <v>43</v>
      </c>
      <c r="B41" s="9">
        <v>72000000</v>
      </c>
      <c r="C41" s="9">
        <v>-271381</v>
      </c>
      <c r="D41" s="9">
        <v>71728619</v>
      </c>
      <c r="E41" s="9">
        <v>0</v>
      </c>
      <c r="F41" s="9">
        <v>0</v>
      </c>
      <c r="G41" s="9">
        <f>D41-E41</f>
        <v>71728619</v>
      </c>
    </row>
    <row r="42" spans="1:7" x14ac:dyDescent="0.35">
      <c r="A42" s="10" t="s">
        <v>42</v>
      </c>
      <c r="B42" s="9">
        <v>564750761</v>
      </c>
      <c r="C42" s="9">
        <v>-49151183</v>
      </c>
      <c r="D42" s="9">
        <v>515599578</v>
      </c>
      <c r="E42" s="9">
        <v>29334144.149999999</v>
      </c>
      <c r="F42" s="9">
        <v>29334144.149999999</v>
      </c>
      <c r="G42" s="9">
        <f>D42-E42</f>
        <v>486265433.85000002</v>
      </c>
    </row>
    <row r="43" spans="1:7" x14ac:dyDescent="0.35">
      <c r="A43" s="10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 x14ac:dyDescent="0.35">
      <c r="A44" s="10" t="s">
        <v>40</v>
      </c>
      <c r="B44" s="9">
        <v>47151000</v>
      </c>
      <c r="C44" s="9">
        <v>0</v>
      </c>
      <c r="D44" s="9">
        <v>47151000</v>
      </c>
      <c r="E44" s="9">
        <v>7933333</v>
      </c>
      <c r="F44" s="9">
        <v>7933333</v>
      </c>
      <c r="G44" s="9">
        <f>D44-E44</f>
        <v>39217667</v>
      </c>
    </row>
    <row r="45" spans="1:7" x14ac:dyDescent="0.35">
      <c r="A45" s="10" t="s">
        <v>39</v>
      </c>
      <c r="B45" s="9">
        <v>994068</v>
      </c>
      <c r="C45" s="9">
        <v>-636733.6</v>
      </c>
      <c r="D45" s="9">
        <v>357334.4</v>
      </c>
      <c r="E45" s="9">
        <v>0</v>
      </c>
      <c r="F45" s="9">
        <v>0</v>
      </c>
      <c r="G45" s="9">
        <f>D45-E45</f>
        <v>357334.4</v>
      </c>
    </row>
    <row r="46" spans="1:7" x14ac:dyDescent="0.35">
      <c r="A46" s="10" t="s">
        <v>38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 x14ac:dyDescent="0.35">
      <c r="A47" s="10" t="s">
        <v>37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2" t="s">
        <v>36</v>
      </c>
      <c r="B48" s="9">
        <f>SUM(B49:B57)</f>
        <v>124008542</v>
      </c>
      <c r="C48" s="9">
        <f>SUM(C49:C57)</f>
        <v>3407154.98</v>
      </c>
      <c r="D48" s="9">
        <f>SUM(D49:D57)</f>
        <v>127415696.98</v>
      </c>
      <c r="E48" s="9">
        <f>SUM(E49:E57)</f>
        <v>1996618.35</v>
      </c>
      <c r="F48" s="9">
        <f>SUM(F49:F57)</f>
        <v>1996618.35</v>
      </c>
      <c r="G48" s="9">
        <f>SUM(G49:G57)</f>
        <v>125419078.63</v>
      </c>
    </row>
    <row r="49" spans="1:7" x14ac:dyDescent="0.35">
      <c r="A49" s="10" t="s">
        <v>35</v>
      </c>
      <c r="B49" s="9">
        <v>20978212</v>
      </c>
      <c r="C49" s="9">
        <v>3503683.92</v>
      </c>
      <c r="D49" s="9">
        <v>24481895.920000002</v>
      </c>
      <c r="E49" s="9">
        <v>1210248.56</v>
      </c>
      <c r="F49" s="9">
        <v>1210248.56</v>
      </c>
      <c r="G49" s="9">
        <f>D49-E49</f>
        <v>23271647.360000003</v>
      </c>
    </row>
    <row r="50" spans="1:7" x14ac:dyDescent="0.35">
      <c r="A50" s="10" t="s">
        <v>34</v>
      </c>
      <c r="B50" s="9">
        <v>472986</v>
      </c>
      <c r="C50" s="9">
        <v>152131.48000000001</v>
      </c>
      <c r="D50" s="9">
        <v>625117.48</v>
      </c>
      <c r="E50" s="9">
        <v>103131.48</v>
      </c>
      <c r="F50" s="9">
        <v>103131.48</v>
      </c>
      <c r="G50" s="9">
        <f>D50-E50</f>
        <v>521986</v>
      </c>
    </row>
    <row r="51" spans="1:7" x14ac:dyDescent="0.35">
      <c r="A51" s="10" t="s">
        <v>33</v>
      </c>
      <c r="B51" s="9">
        <v>0</v>
      </c>
      <c r="C51" s="9">
        <v>23278.48</v>
      </c>
      <c r="D51" s="9">
        <v>23278.48</v>
      </c>
      <c r="E51" s="9">
        <v>23278.48</v>
      </c>
      <c r="F51" s="9">
        <v>23278.48</v>
      </c>
      <c r="G51" s="9">
        <f>D51-E51</f>
        <v>0</v>
      </c>
    </row>
    <row r="52" spans="1:7" x14ac:dyDescent="0.35">
      <c r="A52" s="10" t="s">
        <v>32</v>
      </c>
      <c r="B52" s="9">
        <v>22164698</v>
      </c>
      <c r="C52" s="9">
        <v>-678886.84</v>
      </c>
      <c r="D52" s="9">
        <v>21485811.16</v>
      </c>
      <c r="E52" s="9">
        <v>635274.16</v>
      </c>
      <c r="F52" s="9">
        <v>635274.16</v>
      </c>
      <c r="G52" s="9">
        <f>D52-E52</f>
        <v>20850537</v>
      </c>
    </row>
    <row r="53" spans="1:7" x14ac:dyDescent="0.35">
      <c r="A53" s="10" t="s">
        <v>31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 x14ac:dyDescent="0.35">
      <c r="A54" s="10" t="s">
        <v>30</v>
      </c>
      <c r="B54" s="9">
        <v>80257646</v>
      </c>
      <c r="C54" s="9">
        <v>441947.94</v>
      </c>
      <c r="D54" s="9">
        <v>80699593.939999998</v>
      </c>
      <c r="E54" s="9">
        <v>24685.67</v>
      </c>
      <c r="F54" s="9">
        <v>24685.67</v>
      </c>
      <c r="G54" s="9">
        <f>D54-E54</f>
        <v>80674908.269999996</v>
      </c>
    </row>
    <row r="55" spans="1:7" x14ac:dyDescent="0.35">
      <c r="A55" s="10" t="s">
        <v>29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 x14ac:dyDescent="0.35">
      <c r="A56" s="10" t="s">
        <v>28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" x14ac:dyDescent="0.35">
      <c r="A57" s="10" t="s">
        <v>27</v>
      </c>
      <c r="B57" s="9">
        <v>135000</v>
      </c>
      <c r="C57" s="9">
        <v>-35000</v>
      </c>
      <c r="D57" s="9">
        <v>100000</v>
      </c>
      <c r="E57" s="9">
        <v>0</v>
      </c>
      <c r="F57" s="9">
        <v>0</v>
      </c>
      <c r="G57" s="9">
        <f>D57-E57</f>
        <v>100000</v>
      </c>
    </row>
    <row r="58" spans="1:7" x14ac:dyDescent="0.35">
      <c r="A58" s="12" t="s">
        <v>26</v>
      </c>
      <c r="B58" s="9">
        <f>SUM(B59:B61)</f>
        <v>191612691</v>
      </c>
      <c r="C58" s="9">
        <f>SUM(C59:C61)</f>
        <v>79504796.289999992</v>
      </c>
      <c r="D58" s="18">
        <f>SUM(D59:D61)</f>
        <v>271117487.29000002</v>
      </c>
      <c r="E58" s="9">
        <f>SUM(E59:E61)</f>
        <v>35386932.639999993</v>
      </c>
      <c r="F58" s="9">
        <f>SUM(F59:F61)</f>
        <v>30811030.080000002</v>
      </c>
      <c r="G58" s="9">
        <f>SUM(G59:G61)</f>
        <v>235730554.65000001</v>
      </c>
    </row>
    <row r="59" spans="1:7" x14ac:dyDescent="0.35">
      <c r="A59" s="10" t="s">
        <v>25</v>
      </c>
      <c r="B59" s="9">
        <v>191612691</v>
      </c>
      <c r="C59" s="9">
        <v>77063716.689999998</v>
      </c>
      <c r="D59" s="9">
        <v>268676407.69</v>
      </c>
      <c r="E59" s="9">
        <v>33607542.659999996</v>
      </c>
      <c r="F59" s="9">
        <v>29031640.100000001</v>
      </c>
      <c r="G59" s="9">
        <f>D59-E59</f>
        <v>235068865.03</v>
      </c>
    </row>
    <row r="60" spans="1:7" x14ac:dyDescent="0.35">
      <c r="A60" s="10" t="s">
        <v>24</v>
      </c>
      <c r="B60" s="9">
        <v>0</v>
      </c>
      <c r="C60" s="9">
        <v>2441079.6</v>
      </c>
      <c r="D60" s="9">
        <v>2441079.6</v>
      </c>
      <c r="E60" s="9">
        <v>1779389.98</v>
      </c>
      <c r="F60" s="9">
        <v>1779389.98</v>
      </c>
      <c r="G60" s="9">
        <f>D60-E60</f>
        <v>661689.62000000011</v>
      </c>
    </row>
    <row r="61" spans="1:7" x14ac:dyDescent="0.35">
      <c r="A61" s="10" t="s">
        <v>23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D61-E61</f>
        <v>0</v>
      </c>
    </row>
    <row r="62" spans="1:7" x14ac:dyDescent="0.35">
      <c r="A62" s="12" t="s">
        <v>22</v>
      </c>
      <c r="B62" s="9">
        <f>SUM(B63:B67,B68:B69)</f>
        <v>217172982</v>
      </c>
      <c r="C62" s="9">
        <f>SUM(C63:C67,C68:C69)</f>
        <v>4110648.8099999987</v>
      </c>
      <c r="D62" s="9">
        <f>SUM(D63:D67,D68:D69)</f>
        <v>221283630.81</v>
      </c>
      <c r="E62" s="9">
        <f>SUM(E63:E67,E68:E69)</f>
        <v>18838353.859999999</v>
      </c>
      <c r="F62" s="9">
        <f>SUM(F63:F67,F68:F69)</f>
        <v>18838353.859999999</v>
      </c>
      <c r="G62" s="9">
        <f>D62-E62</f>
        <v>202445276.94999999</v>
      </c>
    </row>
    <row r="63" spans="1:7" x14ac:dyDescent="0.35">
      <c r="A63" s="10" t="s">
        <v>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35">
      <c r="A64" s="10" t="s">
        <v>19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35">
      <c r="A65" s="10" t="s">
        <v>18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ht="29" x14ac:dyDescent="0.35">
      <c r="A67" s="17" t="s">
        <v>76</v>
      </c>
      <c r="B67" s="9">
        <v>0</v>
      </c>
      <c r="C67" s="9">
        <v>18838353.859999999</v>
      </c>
      <c r="D67" s="9">
        <v>18838353.859999999</v>
      </c>
      <c r="E67" s="9">
        <v>18838353.859999999</v>
      </c>
      <c r="F67" s="9">
        <v>18838353.859999999</v>
      </c>
      <c r="G67" s="9">
        <f>D67-E67</f>
        <v>0</v>
      </c>
    </row>
    <row r="68" spans="1:7" x14ac:dyDescent="0.35">
      <c r="A68" s="10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13</v>
      </c>
      <c r="B69" s="9">
        <v>217172982</v>
      </c>
      <c r="C69" s="9">
        <v>-14727705.050000001</v>
      </c>
      <c r="D69" s="9">
        <v>202445276.94999999</v>
      </c>
      <c r="E69" s="9">
        <v>0</v>
      </c>
      <c r="F69" s="9">
        <v>0</v>
      </c>
      <c r="G69" s="9">
        <f>D69-E69</f>
        <v>202445276.94999999</v>
      </c>
    </row>
    <row r="70" spans="1:7" x14ac:dyDescent="0.35">
      <c r="A70" s="12" t="s">
        <v>12</v>
      </c>
      <c r="B70" s="9">
        <f>SUM(B71:B73)</f>
        <v>3332217890</v>
      </c>
      <c r="C70" s="9">
        <f>SUM(C71:C73)</f>
        <v>104871467.63</v>
      </c>
      <c r="D70" s="9">
        <f>SUM(D71:D73)</f>
        <v>3437089357.6300001</v>
      </c>
      <c r="E70" s="9">
        <f>SUM(E71:E73)</f>
        <v>875434300.21000004</v>
      </c>
      <c r="F70" s="9">
        <f>SUM(F71:F73)</f>
        <v>871729330.21000004</v>
      </c>
      <c r="G70" s="9">
        <f>SUM(G71:G73)</f>
        <v>2561655057.4200001</v>
      </c>
    </row>
    <row r="71" spans="1:7" x14ac:dyDescent="0.35">
      <c r="A71" s="10" t="s">
        <v>11</v>
      </c>
      <c r="B71" s="9">
        <v>2909112498</v>
      </c>
      <c r="C71" s="9">
        <v>60696246.579999998</v>
      </c>
      <c r="D71" s="9">
        <v>2969808744.5799999</v>
      </c>
      <c r="E71" s="9">
        <v>776672565.62</v>
      </c>
      <c r="F71" s="9">
        <v>776672565.62</v>
      </c>
      <c r="G71" s="9">
        <f>D71-E71</f>
        <v>2193136178.96</v>
      </c>
    </row>
    <row r="72" spans="1:7" x14ac:dyDescent="0.35">
      <c r="A72" s="10" t="s">
        <v>10</v>
      </c>
      <c r="B72" s="9">
        <v>102959494</v>
      </c>
      <c r="C72" s="9">
        <v>-4406925</v>
      </c>
      <c r="D72" s="9">
        <v>98552569</v>
      </c>
      <c r="E72" s="9">
        <v>28899277</v>
      </c>
      <c r="F72" s="9">
        <v>28899277</v>
      </c>
      <c r="G72" s="9">
        <f>D72-E72</f>
        <v>69653292</v>
      </c>
    </row>
    <row r="73" spans="1:7" x14ac:dyDescent="0.35">
      <c r="A73" s="10" t="s">
        <v>9</v>
      </c>
      <c r="B73" s="9">
        <v>320145898</v>
      </c>
      <c r="C73" s="9">
        <v>48582146.049999997</v>
      </c>
      <c r="D73" s="9">
        <v>368728044.05000001</v>
      </c>
      <c r="E73" s="9">
        <v>69862457.590000004</v>
      </c>
      <c r="F73" s="9">
        <v>66157487.590000004</v>
      </c>
      <c r="G73" s="9">
        <f>D73-E73</f>
        <v>298865586.46000004</v>
      </c>
    </row>
    <row r="74" spans="1:7" x14ac:dyDescent="0.35">
      <c r="A74" s="12" t="s">
        <v>8</v>
      </c>
      <c r="B74" s="9">
        <f>SUM(B75:B81)</f>
        <v>409358843</v>
      </c>
      <c r="C74" s="9">
        <f>SUM(C75:C81)</f>
        <v>0</v>
      </c>
      <c r="D74" s="9">
        <f>SUM(D75:D81)</f>
        <v>409358843</v>
      </c>
      <c r="E74" s="9">
        <f>SUM(E75:E81)</f>
        <v>86830676.359999999</v>
      </c>
      <c r="F74" s="9">
        <f>SUM(F75:F81)</f>
        <v>86830676.359999999</v>
      </c>
      <c r="G74" s="9">
        <f>SUM(G75:G81)</f>
        <v>322528166.63999999</v>
      </c>
    </row>
    <row r="75" spans="1:7" x14ac:dyDescent="0.35">
      <c r="A75" s="10" t="s">
        <v>7</v>
      </c>
      <c r="B75" s="9">
        <v>57234000</v>
      </c>
      <c r="C75" s="9">
        <v>0</v>
      </c>
      <c r="D75" s="9">
        <v>57234000</v>
      </c>
      <c r="E75" s="9">
        <v>13547799.24</v>
      </c>
      <c r="F75" s="9">
        <v>13547799.24</v>
      </c>
      <c r="G75" s="9">
        <f>D75-E75</f>
        <v>43686200.759999998</v>
      </c>
    </row>
    <row r="76" spans="1:7" x14ac:dyDescent="0.35">
      <c r="A76" s="10" t="s">
        <v>6</v>
      </c>
      <c r="B76" s="9">
        <v>302124843</v>
      </c>
      <c r="C76" s="9">
        <v>0</v>
      </c>
      <c r="D76" s="9">
        <v>302124843</v>
      </c>
      <c r="E76" s="9">
        <v>73282877.120000005</v>
      </c>
      <c r="F76" s="9">
        <v>73282877.120000005</v>
      </c>
      <c r="G76" s="9">
        <f>D76-E76</f>
        <v>228841965.88</v>
      </c>
    </row>
    <row r="77" spans="1:7" x14ac:dyDescent="0.35">
      <c r="A77" s="10" t="s">
        <v>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 x14ac:dyDescent="0.35">
      <c r="A78" s="10" t="s">
        <v>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>D78-E78</f>
        <v>0</v>
      </c>
    </row>
    <row r="79" spans="1:7" x14ac:dyDescent="0.35">
      <c r="A79" s="10" t="s">
        <v>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 x14ac:dyDescent="0.35">
      <c r="A80" s="10" t="s">
        <v>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 x14ac:dyDescent="0.35">
      <c r="A81" s="10" t="s">
        <v>1</v>
      </c>
      <c r="B81" s="9">
        <v>50000000</v>
      </c>
      <c r="C81" s="9">
        <v>0</v>
      </c>
      <c r="D81" s="9">
        <v>50000000</v>
      </c>
      <c r="E81" s="9">
        <v>0</v>
      </c>
      <c r="F81" s="9">
        <v>0</v>
      </c>
      <c r="G81" s="9">
        <f>D81-E81</f>
        <v>50000000</v>
      </c>
    </row>
    <row r="82" spans="1:7" x14ac:dyDescent="0.35">
      <c r="A82" s="16"/>
      <c r="B82" s="7"/>
      <c r="C82" s="7"/>
      <c r="D82" s="7"/>
      <c r="E82" s="7"/>
      <c r="F82" s="7"/>
      <c r="G82" s="7"/>
    </row>
    <row r="83" spans="1:7" x14ac:dyDescent="0.35">
      <c r="A83" s="15" t="s">
        <v>75</v>
      </c>
      <c r="B83" s="5">
        <f>SUM(B84,B92,B102,B112,B122,B132,B136,B145,B149)</f>
        <v>12265972110</v>
      </c>
      <c r="C83" s="5">
        <f>SUM(C84,C92,C102,C112,C122,C132,C136,C145,C149)</f>
        <v>899345980.67000008</v>
      </c>
      <c r="D83" s="5">
        <f>SUM(D84,D92,D102,D112,D122,D132,D136,D145,D149)</f>
        <v>13165318090.669998</v>
      </c>
      <c r="E83" s="5">
        <f>SUM(E84,E92,E102,E112,E122,E132,E136,E145,E149)</f>
        <v>3210484294.8299999</v>
      </c>
      <c r="F83" s="5">
        <f>SUM(F84,F92,F102,F112,F122,F132,F136,F145,F149)</f>
        <v>3210484294.8299999</v>
      </c>
      <c r="G83" s="5">
        <f>SUM(G84,G92,G102,G112,G122,G132,G136,G145,G149)</f>
        <v>9954833795.8400002</v>
      </c>
    </row>
    <row r="84" spans="1:7" x14ac:dyDescent="0.35">
      <c r="A84" s="12" t="s">
        <v>74</v>
      </c>
      <c r="B84" s="9">
        <f>SUM(B85:B91)</f>
        <v>5018053722</v>
      </c>
      <c r="C84" s="9">
        <f>SUM(C85:C91)</f>
        <v>0</v>
      </c>
      <c r="D84" s="9">
        <f>SUM(D85:D91)</f>
        <v>5018053722</v>
      </c>
      <c r="E84" s="9">
        <f>SUM(E85:E91)</f>
        <v>1271887740.6299999</v>
      </c>
      <c r="F84" s="9">
        <f>SUM(F85:F91)</f>
        <v>1271887740.6299999</v>
      </c>
      <c r="G84" s="9">
        <f>SUM(G85:G91)</f>
        <v>3746165981.3700004</v>
      </c>
    </row>
    <row r="85" spans="1:7" x14ac:dyDescent="0.35">
      <c r="A85" s="10" t="s">
        <v>73</v>
      </c>
      <c r="B85" s="9">
        <v>2945241017</v>
      </c>
      <c r="C85" s="9">
        <v>-17964164</v>
      </c>
      <c r="D85" s="9">
        <v>2927276853</v>
      </c>
      <c r="E85" s="9">
        <v>767958065.10000002</v>
      </c>
      <c r="F85" s="9">
        <v>767958065.10000002</v>
      </c>
      <c r="G85" s="9">
        <f>D85-E85</f>
        <v>2159318787.9000001</v>
      </c>
    </row>
    <row r="86" spans="1:7" x14ac:dyDescent="0.35">
      <c r="A86" s="10" t="s">
        <v>72</v>
      </c>
      <c r="B86" s="9">
        <v>6641210</v>
      </c>
      <c r="C86" s="9">
        <v>305660</v>
      </c>
      <c r="D86" s="9">
        <v>6946870</v>
      </c>
      <c r="E86" s="9">
        <v>1690242.92</v>
      </c>
      <c r="F86" s="9">
        <v>1690242.92</v>
      </c>
      <c r="G86" s="9">
        <f>D86-E86</f>
        <v>5256627.08</v>
      </c>
    </row>
    <row r="87" spans="1:7" x14ac:dyDescent="0.35">
      <c r="A87" s="10" t="s">
        <v>71</v>
      </c>
      <c r="B87" s="9">
        <v>1003146033</v>
      </c>
      <c r="C87" s="9">
        <v>15258044</v>
      </c>
      <c r="D87" s="9">
        <v>1018404077</v>
      </c>
      <c r="E87" s="9">
        <v>296677661.72000003</v>
      </c>
      <c r="F87" s="9">
        <v>296677661.72000003</v>
      </c>
      <c r="G87" s="9">
        <f>D87-E87</f>
        <v>721726415.27999997</v>
      </c>
    </row>
    <row r="88" spans="1:7" x14ac:dyDescent="0.35">
      <c r="A88" s="10" t="s">
        <v>70</v>
      </c>
      <c r="B88" s="9">
        <v>473495366</v>
      </c>
      <c r="C88" s="9">
        <v>2576352</v>
      </c>
      <c r="D88" s="9">
        <v>476071718</v>
      </c>
      <c r="E88" s="9">
        <v>74552695.060000002</v>
      </c>
      <c r="F88" s="9">
        <v>74552695.060000002</v>
      </c>
      <c r="G88" s="9">
        <f>D88-E88</f>
        <v>401519022.94</v>
      </c>
    </row>
    <row r="89" spans="1:7" x14ac:dyDescent="0.35">
      <c r="A89" s="10" t="s">
        <v>69</v>
      </c>
      <c r="B89" s="9">
        <v>83883312</v>
      </c>
      <c r="C89" s="9">
        <v>21611062</v>
      </c>
      <c r="D89" s="9">
        <v>105494374</v>
      </c>
      <c r="E89" s="9">
        <v>46265446.600000001</v>
      </c>
      <c r="F89" s="9">
        <v>46265446.600000001</v>
      </c>
      <c r="G89" s="9">
        <f>D89-E89</f>
        <v>59228927.399999999</v>
      </c>
    </row>
    <row r="90" spans="1:7" x14ac:dyDescent="0.35">
      <c r="A90" s="10" t="s">
        <v>68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>D90-E90</f>
        <v>0</v>
      </c>
    </row>
    <row r="91" spans="1:7" x14ac:dyDescent="0.35">
      <c r="A91" s="10" t="s">
        <v>67</v>
      </c>
      <c r="B91" s="9">
        <v>505646784</v>
      </c>
      <c r="C91" s="9">
        <v>-21786954</v>
      </c>
      <c r="D91" s="9">
        <v>483859830</v>
      </c>
      <c r="E91" s="9">
        <v>84743629.230000004</v>
      </c>
      <c r="F91" s="9">
        <v>84743629.230000004</v>
      </c>
      <c r="G91" s="9">
        <f>D91-E91</f>
        <v>399116200.76999998</v>
      </c>
    </row>
    <row r="92" spans="1:7" x14ac:dyDescent="0.35">
      <c r="A92" s="12" t="s">
        <v>66</v>
      </c>
      <c r="B92" s="9">
        <f>SUM(B93:B101)</f>
        <v>68329039</v>
      </c>
      <c r="C92" s="9">
        <f>SUM(C93:C101)</f>
        <v>13960151.940000001</v>
      </c>
      <c r="D92" s="9">
        <f>SUM(D93:D101)</f>
        <v>82289190.939999998</v>
      </c>
      <c r="E92" s="9">
        <f>SUM(E93:E101)</f>
        <v>14874423.060000001</v>
      </c>
      <c r="F92" s="9">
        <f>SUM(F93:F101)</f>
        <v>14874423.060000001</v>
      </c>
      <c r="G92" s="9">
        <f>SUM(G93:G101)</f>
        <v>67414767.88000001</v>
      </c>
    </row>
    <row r="93" spans="1:7" x14ac:dyDescent="0.35">
      <c r="A93" s="10" t="s">
        <v>65</v>
      </c>
      <c r="B93" s="9">
        <v>17819794</v>
      </c>
      <c r="C93" s="9">
        <v>-9474916.1300000008</v>
      </c>
      <c r="D93" s="9">
        <v>8344877.8700000001</v>
      </c>
      <c r="E93" s="9">
        <v>131215.82999999999</v>
      </c>
      <c r="F93" s="9">
        <v>131215.82999999999</v>
      </c>
      <c r="G93" s="9">
        <f>D93-E93</f>
        <v>8213662.04</v>
      </c>
    </row>
    <row r="94" spans="1:7" x14ac:dyDescent="0.35">
      <c r="A94" s="10" t="s">
        <v>64</v>
      </c>
      <c r="B94" s="9">
        <v>11020868</v>
      </c>
      <c r="C94" s="9">
        <v>1150310.1100000001</v>
      </c>
      <c r="D94" s="9">
        <v>12171178.109999999</v>
      </c>
      <c r="E94" s="9">
        <v>3054635.11</v>
      </c>
      <c r="F94" s="9">
        <v>3054635.11</v>
      </c>
      <c r="G94" s="9">
        <f>D94-E94</f>
        <v>9116543</v>
      </c>
    </row>
    <row r="95" spans="1:7" x14ac:dyDescent="0.35">
      <c r="A95" s="10" t="s">
        <v>63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>D95-E95</f>
        <v>0</v>
      </c>
    </row>
    <row r="96" spans="1:7" x14ac:dyDescent="0.35">
      <c r="A96" s="10" t="s">
        <v>62</v>
      </c>
      <c r="B96" s="9">
        <v>314219</v>
      </c>
      <c r="C96" s="9">
        <v>272184</v>
      </c>
      <c r="D96" s="9">
        <v>586403</v>
      </c>
      <c r="E96" s="9">
        <v>688</v>
      </c>
      <c r="F96" s="9">
        <v>688</v>
      </c>
      <c r="G96" s="9">
        <f>D96-E96</f>
        <v>585715</v>
      </c>
    </row>
    <row r="97" spans="1:7" x14ac:dyDescent="0.35">
      <c r="A97" s="11" t="s">
        <v>61</v>
      </c>
      <c r="B97" s="9">
        <v>2626937</v>
      </c>
      <c r="C97" s="9">
        <v>-506737</v>
      </c>
      <c r="D97" s="9">
        <v>2120200</v>
      </c>
      <c r="E97" s="9">
        <v>62312.14</v>
      </c>
      <c r="F97" s="9">
        <v>62312.14</v>
      </c>
      <c r="G97" s="9">
        <f>D97-E97</f>
        <v>2057887.86</v>
      </c>
    </row>
    <row r="98" spans="1:7" x14ac:dyDescent="0.35">
      <c r="A98" s="10" t="s">
        <v>60</v>
      </c>
      <c r="B98" s="9">
        <v>3122562</v>
      </c>
      <c r="C98" s="9">
        <v>919732</v>
      </c>
      <c r="D98" s="9">
        <v>4042294</v>
      </c>
      <c r="E98" s="9">
        <v>898161.66</v>
      </c>
      <c r="F98" s="9">
        <v>898161.66</v>
      </c>
      <c r="G98" s="9">
        <f>D98-E98</f>
        <v>3144132.34</v>
      </c>
    </row>
    <row r="99" spans="1:7" x14ac:dyDescent="0.35">
      <c r="A99" s="10" t="s">
        <v>59</v>
      </c>
      <c r="B99" s="9">
        <v>29503300</v>
      </c>
      <c r="C99" s="9">
        <v>8624950.0800000001</v>
      </c>
      <c r="D99" s="9">
        <v>38128250.079999998</v>
      </c>
      <c r="E99" s="9">
        <v>10298175.57</v>
      </c>
      <c r="F99" s="9">
        <v>10298175.57</v>
      </c>
      <c r="G99" s="9">
        <f>D99-E99</f>
        <v>27830074.509999998</v>
      </c>
    </row>
    <row r="100" spans="1:7" x14ac:dyDescent="0.35">
      <c r="A100" s="10" t="s">
        <v>58</v>
      </c>
      <c r="B100" s="9">
        <v>2715000</v>
      </c>
      <c r="C100" s="9">
        <v>12499939.810000001</v>
      </c>
      <c r="D100" s="9">
        <v>15214939.810000001</v>
      </c>
      <c r="E100" s="9">
        <v>209568.11</v>
      </c>
      <c r="F100" s="9">
        <v>209568.11</v>
      </c>
      <c r="G100" s="9">
        <f>D100-E100</f>
        <v>15005371.700000001</v>
      </c>
    </row>
    <row r="101" spans="1:7" x14ac:dyDescent="0.35">
      <c r="A101" s="10" t="s">
        <v>57</v>
      </c>
      <c r="B101" s="9">
        <v>1206359</v>
      </c>
      <c r="C101" s="9">
        <v>474689.07</v>
      </c>
      <c r="D101" s="9">
        <v>1681048.07</v>
      </c>
      <c r="E101" s="9">
        <v>219666.64</v>
      </c>
      <c r="F101" s="9">
        <v>219666.64</v>
      </c>
      <c r="G101" s="9">
        <f>D101-E101</f>
        <v>1461381.4300000002</v>
      </c>
    </row>
    <row r="102" spans="1:7" x14ac:dyDescent="0.35">
      <c r="A102" s="12" t="s">
        <v>56</v>
      </c>
      <c r="B102" s="9">
        <f>SUM(B103:B111)</f>
        <v>268162877</v>
      </c>
      <c r="C102" s="9">
        <f>SUM(C103:C111)</f>
        <v>115430118.90000002</v>
      </c>
      <c r="D102" s="9">
        <f>SUM(D103:D111)</f>
        <v>383592995.90000004</v>
      </c>
      <c r="E102" s="9">
        <f>SUM(E103:E111)</f>
        <v>93717184.87000002</v>
      </c>
      <c r="F102" s="9">
        <f>SUM(F103:F111)</f>
        <v>93717184.87000002</v>
      </c>
      <c r="G102" s="9">
        <f>SUM(G103:G111)</f>
        <v>289875811.02999997</v>
      </c>
    </row>
    <row r="103" spans="1:7" x14ac:dyDescent="0.35">
      <c r="A103" s="10" t="s">
        <v>55</v>
      </c>
      <c r="B103" s="9">
        <v>68457006</v>
      </c>
      <c r="C103" s="9">
        <v>14711224.02</v>
      </c>
      <c r="D103" s="9">
        <v>83168230.019999996</v>
      </c>
      <c r="E103" s="9">
        <v>19244253.52</v>
      </c>
      <c r="F103" s="9">
        <v>19244253.52</v>
      </c>
      <c r="G103" s="9">
        <f>D103-E103</f>
        <v>63923976.5</v>
      </c>
    </row>
    <row r="104" spans="1:7" x14ac:dyDescent="0.35">
      <c r="A104" s="10" t="s">
        <v>54</v>
      </c>
      <c r="B104" s="9">
        <v>10324300</v>
      </c>
      <c r="C104" s="9">
        <v>293639.26</v>
      </c>
      <c r="D104" s="9">
        <v>10617939.26</v>
      </c>
      <c r="E104" s="9">
        <v>1877569.26</v>
      </c>
      <c r="F104" s="9">
        <v>1877569.26</v>
      </c>
      <c r="G104" s="9">
        <f>D104-E104</f>
        <v>8740370</v>
      </c>
    </row>
    <row r="105" spans="1:7" x14ac:dyDescent="0.35">
      <c r="A105" s="10" t="s">
        <v>53</v>
      </c>
      <c r="B105" s="9">
        <v>31499432</v>
      </c>
      <c r="C105" s="9">
        <v>-1342357.95</v>
      </c>
      <c r="D105" s="9">
        <v>30157074.050000001</v>
      </c>
      <c r="E105" s="9">
        <v>6764536.9699999997</v>
      </c>
      <c r="F105" s="9">
        <v>6764536.9699999997</v>
      </c>
      <c r="G105" s="9">
        <f>D105-E105</f>
        <v>23392537.080000002</v>
      </c>
    </row>
    <row r="106" spans="1:7" x14ac:dyDescent="0.35">
      <c r="A106" s="10" t="s">
        <v>52</v>
      </c>
      <c r="B106" s="9">
        <v>424350</v>
      </c>
      <c r="C106" s="9">
        <v>-83371.62</v>
      </c>
      <c r="D106" s="9">
        <v>340978.38</v>
      </c>
      <c r="E106" s="9">
        <v>164178.38</v>
      </c>
      <c r="F106" s="9">
        <v>164178.38</v>
      </c>
      <c r="G106" s="9">
        <f>D106-E106</f>
        <v>176800</v>
      </c>
    </row>
    <row r="107" spans="1:7" x14ac:dyDescent="0.35">
      <c r="A107" s="10" t="s">
        <v>51</v>
      </c>
      <c r="B107" s="9">
        <v>148420685</v>
      </c>
      <c r="C107" s="9">
        <v>103215778.66</v>
      </c>
      <c r="D107" s="9">
        <v>251636463.66</v>
      </c>
      <c r="E107" s="9">
        <v>65350410.210000001</v>
      </c>
      <c r="F107" s="9">
        <v>65350410.210000001</v>
      </c>
      <c r="G107" s="9">
        <f>D107-E107</f>
        <v>186286053.44999999</v>
      </c>
    </row>
    <row r="108" spans="1:7" x14ac:dyDescent="0.35">
      <c r="A108" s="10" t="s">
        <v>50</v>
      </c>
      <c r="B108" s="9">
        <v>662235</v>
      </c>
      <c r="C108" s="9">
        <v>-90014.88</v>
      </c>
      <c r="D108" s="9">
        <v>572220.12</v>
      </c>
      <c r="E108" s="9">
        <v>22285.119999999999</v>
      </c>
      <c r="F108" s="9">
        <v>22285.119999999999</v>
      </c>
      <c r="G108" s="9">
        <f>D108-E108</f>
        <v>549935</v>
      </c>
    </row>
    <row r="109" spans="1:7" x14ac:dyDescent="0.35">
      <c r="A109" s="10" t="s">
        <v>49</v>
      </c>
      <c r="B109" s="9">
        <v>3983601</v>
      </c>
      <c r="C109" s="9">
        <v>-610830.02</v>
      </c>
      <c r="D109" s="9">
        <v>3372770.98</v>
      </c>
      <c r="E109" s="9">
        <v>115617.98</v>
      </c>
      <c r="F109" s="9">
        <v>115617.98</v>
      </c>
      <c r="G109" s="9">
        <f>D109-E109</f>
        <v>3257153</v>
      </c>
    </row>
    <row r="110" spans="1:7" x14ac:dyDescent="0.35">
      <c r="A110" s="10" t="s">
        <v>48</v>
      </c>
      <c r="B110" s="9">
        <v>4114730</v>
      </c>
      <c r="C110" s="9">
        <v>-642493.56999999995</v>
      </c>
      <c r="D110" s="9">
        <v>3472236.43</v>
      </c>
      <c r="E110" s="9">
        <v>117976.43</v>
      </c>
      <c r="F110" s="9">
        <v>117976.43</v>
      </c>
      <c r="G110" s="9">
        <f>D110-E110</f>
        <v>3354260</v>
      </c>
    </row>
    <row r="111" spans="1:7" x14ac:dyDescent="0.35">
      <c r="A111" s="10" t="s">
        <v>47</v>
      </c>
      <c r="B111" s="9">
        <v>276538</v>
      </c>
      <c r="C111" s="9">
        <v>-21455</v>
      </c>
      <c r="D111" s="9">
        <v>255083</v>
      </c>
      <c r="E111" s="9">
        <v>60357</v>
      </c>
      <c r="F111" s="9">
        <v>60357</v>
      </c>
      <c r="G111" s="9">
        <f>D111-E111</f>
        <v>194726</v>
      </c>
    </row>
    <row r="112" spans="1:7" x14ac:dyDescent="0.35">
      <c r="A112" s="12" t="s">
        <v>46</v>
      </c>
      <c r="B112" s="9">
        <f>SUM(B113:B121)</f>
        <v>4126946360</v>
      </c>
      <c r="C112" s="9">
        <f>SUM(C113:C121)</f>
        <v>622757393.42000008</v>
      </c>
      <c r="D112" s="9">
        <f>SUM(D113:D121)</f>
        <v>4749703753.4200001</v>
      </c>
      <c r="E112" s="9">
        <f>SUM(E113:E121)</f>
        <v>1101446613.1800001</v>
      </c>
      <c r="F112" s="9">
        <f>SUM(F113:F121)</f>
        <v>1101446613.1800001</v>
      </c>
      <c r="G112" s="9">
        <f>SUM(G113:G121)</f>
        <v>3648257140.2400002</v>
      </c>
    </row>
    <row r="113" spans="1:7" x14ac:dyDescent="0.35">
      <c r="A113" s="10" t="s">
        <v>45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 x14ac:dyDescent="0.35">
      <c r="A114" s="10" t="s">
        <v>44</v>
      </c>
      <c r="B114" s="9">
        <v>4124946360</v>
      </c>
      <c r="C114" s="9">
        <v>623201027.22000003</v>
      </c>
      <c r="D114" s="9">
        <v>4748147387.2200003</v>
      </c>
      <c r="E114" s="9">
        <v>1099890246.98</v>
      </c>
      <c r="F114" s="9">
        <v>1099890246.98</v>
      </c>
      <c r="G114" s="9">
        <f>D114-E114</f>
        <v>3648257140.2400002</v>
      </c>
    </row>
    <row r="115" spans="1:7" x14ac:dyDescent="0.35">
      <c r="A115" s="10" t="s">
        <v>43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 x14ac:dyDescent="0.35">
      <c r="A116" s="14" t="s">
        <v>42</v>
      </c>
      <c r="B116" s="13">
        <v>2000000</v>
      </c>
      <c r="C116" s="13">
        <v>-443633.8</v>
      </c>
      <c r="D116" s="13">
        <v>1556366.2</v>
      </c>
      <c r="E116" s="13">
        <v>1556366.2</v>
      </c>
      <c r="F116" s="13">
        <v>1556366.2</v>
      </c>
      <c r="G116" s="13">
        <f>D116-E116</f>
        <v>0</v>
      </c>
    </row>
    <row r="117" spans="1:7" x14ac:dyDescent="0.35">
      <c r="A117" s="10" t="s">
        <v>41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 x14ac:dyDescent="0.35">
      <c r="A118" s="10" t="s">
        <v>40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f>D118-E118</f>
        <v>0</v>
      </c>
    </row>
    <row r="119" spans="1:7" x14ac:dyDescent="0.35">
      <c r="A119" s="10" t="s">
        <v>39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 x14ac:dyDescent="0.35">
      <c r="A120" s="10" t="s">
        <v>38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 x14ac:dyDescent="0.35">
      <c r="A121" s="10" t="s">
        <v>37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 x14ac:dyDescent="0.35">
      <c r="A122" s="12" t="s">
        <v>36</v>
      </c>
      <c r="B122" s="9">
        <f>SUM(B123:B131)</f>
        <v>114987018</v>
      </c>
      <c r="C122" s="9">
        <f>SUM(C123:C131)</f>
        <v>41788368.899999999</v>
      </c>
      <c r="D122" s="9">
        <f>SUM(D123:D131)</f>
        <v>156775386.89999998</v>
      </c>
      <c r="E122" s="9">
        <f>SUM(E123:E131)</f>
        <v>20597485.080000002</v>
      </c>
      <c r="F122" s="9">
        <f>SUM(F123:F131)</f>
        <v>20597485.080000002</v>
      </c>
      <c r="G122" s="9">
        <f>SUM(G123:G131)</f>
        <v>136177901.81999999</v>
      </c>
    </row>
    <row r="123" spans="1:7" x14ac:dyDescent="0.35">
      <c r="A123" s="10" t="s">
        <v>35</v>
      </c>
      <c r="B123" s="9">
        <v>24126015</v>
      </c>
      <c r="C123" s="9">
        <v>-4490017.71</v>
      </c>
      <c r="D123" s="9">
        <v>19635997.289999999</v>
      </c>
      <c r="E123" s="9">
        <v>6870354.4900000002</v>
      </c>
      <c r="F123" s="9">
        <v>6870354.4900000002</v>
      </c>
      <c r="G123" s="9">
        <f>D123-E123</f>
        <v>12765642.799999999</v>
      </c>
    </row>
    <row r="124" spans="1:7" x14ac:dyDescent="0.35">
      <c r="A124" s="10" t="s">
        <v>34</v>
      </c>
      <c r="B124" s="9">
        <v>5289547</v>
      </c>
      <c r="C124" s="9">
        <v>2146020.7999999998</v>
      </c>
      <c r="D124" s="9">
        <v>7435567.7999999998</v>
      </c>
      <c r="E124" s="9">
        <v>492520.52</v>
      </c>
      <c r="F124" s="9">
        <v>492520.52</v>
      </c>
      <c r="G124" s="9">
        <f>D124-E124</f>
        <v>6943047.2799999993</v>
      </c>
    </row>
    <row r="125" spans="1:7" x14ac:dyDescent="0.35">
      <c r="A125" s="10" t="s">
        <v>33</v>
      </c>
      <c r="B125" s="9">
        <v>202500</v>
      </c>
      <c r="C125" s="9">
        <v>50214.400000000001</v>
      </c>
      <c r="D125" s="9">
        <v>252714.4</v>
      </c>
      <c r="E125" s="9">
        <v>152701.48000000001</v>
      </c>
      <c r="F125" s="9">
        <v>152701.48000000001</v>
      </c>
      <c r="G125" s="9">
        <f>D125-E125</f>
        <v>100012.91999999998</v>
      </c>
    </row>
    <row r="126" spans="1:7" x14ac:dyDescent="0.35">
      <c r="A126" s="10" t="s">
        <v>32</v>
      </c>
      <c r="B126" s="9">
        <v>38496900</v>
      </c>
      <c r="C126" s="9">
        <v>42463799.799999997</v>
      </c>
      <c r="D126" s="9">
        <v>80960699.799999997</v>
      </c>
      <c r="E126" s="9">
        <v>3524127.74</v>
      </c>
      <c r="F126" s="9">
        <v>3524127.74</v>
      </c>
      <c r="G126" s="9">
        <f>D126-E126</f>
        <v>77436572.060000002</v>
      </c>
    </row>
    <row r="127" spans="1:7" x14ac:dyDescent="0.35">
      <c r="A127" s="10" t="s">
        <v>31</v>
      </c>
      <c r="B127" s="9">
        <v>11905000</v>
      </c>
      <c r="C127" s="9">
        <v>-2686772</v>
      </c>
      <c r="D127" s="9">
        <v>9218228</v>
      </c>
      <c r="E127" s="9">
        <v>70528</v>
      </c>
      <c r="F127" s="9">
        <v>70528</v>
      </c>
      <c r="G127" s="9">
        <f>D127-E127</f>
        <v>9147700</v>
      </c>
    </row>
    <row r="128" spans="1:7" x14ac:dyDescent="0.35">
      <c r="A128" s="10" t="s">
        <v>30</v>
      </c>
      <c r="B128" s="9">
        <v>32289816</v>
      </c>
      <c r="C128" s="9">
        <v>-2902104.5</v>
      </c>
      <c r="D128" s="9">
        <v>29387711.5</v>
      </c>
      <c r="E128" s="9">
        <v>6377636.25</v>
      </c>
      <c r="F128" s="9">
        <v>6377636.25</v>
      </c>
      <c r="G128" s="9">
        <f>D128-E128</f>
        <v>23010075.25</v>
      </c>
    </row>
    <row r="129" spans="1:7" x14ac:dyDescent="0.35">
      <c r="A129" s="10" t="s">
        <v>29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>D129-E129</f>
        <v>0</v>
      </c>
    </row>
    <row r="130" spans="1:7" x14ac:dyDescent="0.35">
      <c r="A130" s="10" t="s">
        <v>28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>D130-E130</f>
        <v>0</v>
      </c>
    </row>
    <row r="131" spans="1:7" x14ac:dyDescent="0.35">
      <c r="A131" s="10" t="s">
        <v>27</v>
      </c>
      <c r="B131" s="9">
        <v>2677240</v>
      </c>
      <c r="C131" s="9">
        <v>7207228.1100000003</v>
      </c>
      <c r="D131" s="9">
        <v>9884468.1099999994</v>
      </c>
      <c r="E131" s="9">
        <v>3109616.6</v>
      </c>
      <c r="F131" s="9">
        <v>3109616.6</v>
      </c>
      <c r="G131" s="9">
        <f>D131-E131</f>
        <v>6774851.5099999998</v>
      </c>
    </row>
    <row r="132" spans="1:7" x14ac:dyDescent="0.35">
      <c r="A132" s="12" t="s">
        <v>26</v>
      </c>
      <c r="B132" s="9">
        <f>SUM(B133:B135)</f>
        <v>510243178</v>
      </c>
      <c r="C132" s="9">
        <f>SUM(C133:C135)</f>
        <v>90702707.859999999</v>
      </c>
      <c r="D132" s="9">
        <f>SUM(D133:D135)</f>
        <v>600945885.86000001</v>
      </c>
      <c r="E132" s="9">
        <f>SUM(E133:E135)</f>
        <v>100180829.95999999</v>
      </c>
      <c r="F132" s="9">
        <f>SUM(F133:F135)</f>
        <v>100180829.95999999</v>
      </c>
      <c r="G132" s="9">
        <f>SUM(G133:G135)</f>
        <v>500765055.89999998</v>
      </c>
    </row>
    <row r="133" spans="1:7" x14ac:dyDescent="0.35">
      <c r="A133" s="10" t="s">
        <v>25</v>
      </c>
      <c r="B133" s="9">
        <v>462154752</v>
      </c>
      <c r="C133" s="9">
        <v>94497300.760000005</v>
      </c>
      <c r="D133" s="9">
        <v>556652052.75999999</v>
      </c>
      <c r="E133" s="9">
        <v>95886996.859999999</v>
      </c>
      <c r="F133" s="9">
        <v>95886996.859999999</v>
      </c>
      <c r="G133" s="9">
        <f>D133-E133</f>
        <v>460765055.89999998</v>
      </c>
    </row>
    <row r="134" spans="1:7" x14ac:dyDescent="0.35">
      <c r="A134" s="10" t="s">
        <v>24</v>
      </c>
      <c r="B134" s="9">
        <v>48088426</v>
      </c>
      <c r="C134" s="9">
        <v>-3794592.9</v>
      </c>
      <c r="D134" s="9">
        <v>44293833.100000001</v>
      </c>
      <c r="E134" s="9">
        <v>4293833.0999999996</v>
      </c>
      <c r="F134" s="9">
        <v>4293833.0999999996</v>
      </c>
      <c r="G134" s="9">
        <f>D134-E134</f>
        <v>40000000</v>
      </c>
    </row>
    <row r="135" spans="1:7" x14ac:dyDescent="0.35">
      <c r="A135" s="10" t="s">
        <v>23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 x14ac:dyDescent="0.35">
      <c r="A136" s="12" t="s">
        <v>22</v>
      </c>
      <c r="B136" s="9">
        <f>SUM(B137:B141,B143:B144)</f>
        <v>0</v>
      </c>
      <c r="C136" s="9" t="s">
        <v>21</v>
      </c>
      <c r="D136" s="9">
        <f>SUM(D137:D141,D143:D144)</f>
        <v>0</v>
      </c>
      <c r="E136" s="9">
        <f>SUM(E137:E141,E143:E144)</f>
        <v>0</v>
      </c>
      <c r="F136" s="9">
        <f>SUM(F137:F141,F143:F144)</f>
        <v>0</v>
      </c>
      <c r="G136" s="9">
        <f>SUM(G137:G141,G143:G144)</f>
        <v>0</v>
      </c>
    </row>
    <row r="137" spans="1:7" x14ac:dyDescent="0.35">
      <c r="A137" s="10" t="s">
        <v>20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 x14ac:dyDescent="0.35">
      <c r="A138" s="10" t="s">
        <v>19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35">
      <c r="A139" s="10" t="s">
        <v>18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 x14ac:dyDescent="0.35">
      <c r="A140" s="10" t="s">
        <v>17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 x14ac:dyDescent="0.35">
      <c r="A141" s="10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 x14ac:dyDescent="0.35">
      <c r="A142" s="10" t="s">
        <v>15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 x14ac:dyDescent="0.35">
      <c r="A143" s="10" t="s">
        <v>14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 x14ac:dyDescent="0.35">
      <c r="A144" s="10" t="s">
        <v>13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>D144-E144</f>
        <v>0</v>
      </c>
    </row>
    <row r="145" spans="1:256" x14ac:dyDescent="0.35">
      <c r="A145" s="12" t="s">
        <v>12</v>
      </c>
      <c r="B145" s="9">
        <f>SUM(B146:B148)</f>
        <v>2159249916</v>
      </c>
      <c r="C145" s="9">
        <f>SUM(C146:C148)</f>
        <v>14707239.649999999</v>
      </c>
      <c r="D145" s="9">
        <f>SUM(D146:D148)</f>
        <v>2173957155.6500001</v>
      </c>
      <c r="E145" s="9">
        <f>SUM(E146:E148)</f>
        <v>607780018.04999995</v>
      </c>
      <c r="F145" s="9">
        <f>SUM(F146:F148)</f>
        <v>607780018.04999995</v>
      </c>
      <c r="G145" s="9">
        <f>SUM(G146:G148)</f>
        <v>1566177137.5999999</v>
      </c>
    </row>
    <row r="146" spans="1:256" x14ac:dyDescent="0.35">
      <c r="A146" s="10" t="s">
        <v>11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256" x14ac:dyDescent="0.35">
      <c r="A147" s="10" t="s">
        <v>10</v>
      </c>
      <c r="B147" s="9">
        <v>2061182027</v>
      </c>
      <c r="C147" s="9">
        <v>-4316388</v>
      </c>
      <c r="D147" s="9">
        <v>2056865639</v>
      </c>
      <c r="E147" s="9">
        <v>575812317</v>
      </c>
      <c r="F147" s="9">
        <v>575812317</v>
      </c>
      <c r="G147" s="9">
        <f>D147-E147</f>
        <v>1481053322</v>
      </c>
    </row>
    <row r="148" spans="1:256" x14ac:dyDescent="0.35">
      <c r="A148" s="10" t="s">
        <v>9</v>
      </c>
      <c r="B148" s="9">
        <v>98067889</v>
      </c>
      <c r="C148" s="9">
        <v>19023627.649999999</v>
      </c>
      <c r="D148" s="9">
        <v>117091516.65000001</v>
      </c>
      <c r="E148" s="9">
        <v>31967701.050000001</v>
      </c>
      <c r="F148" s="9">
        <v>31967701.050000001</v>
      </c>
      <c r="G148" s="9">
        <f>D148-E148</f>
        <v>85123815.600000009</v>
      </c>
    </row>
    <row r="149" spans="1:256" x14ac:dyDescent="0.35">
      <c r="A149" s="12" t="s">
        <v>8</v>
      </c>
      <c r="B149" s="9">
        <f>SUM(B150:B156)</f>
        <v>0</v>
      </c>
      <c r="C149" s="9">
        <f>SUM(C150:C156)</f>
        <v>0</v>
      </c>
      <c r="D149" s="9">
        <f>SUM(D150:D156)</f>
        <v>0</v>
      </c>
      <c r="E149" s="9">
        <f>SUM(E150:E156)</f>
        <v>0</v>
      </c>
      <c r="F149" s="9">
        <f>SUM(F150:F156)</f>
        <v>0</v>
      </c>
      <c r="G149" s="9">
        <f>SUM(G150:G156)</f>
        <v>0</v>
      </c>
    </row>
    <row r="150" spans="1:256" x14ac:dyDescent="0.35">
      <c r="A150" s="10" t="s">
        <v>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256" x14ac:dyDescent="0.35">
      <c r="A151" s="10" t="s">
        <v>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256" x14ac:dyDescent="0.35">
      <c r="A152" s="10" t="s">
        <v>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256" x14ac:dyDescent="0.35">
      <c r="A153" s="11" t="s">
        <v>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256" x14ac:dyDescent="0.35">
      <c r="A154" s="10" t="s">
        <v>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256" x14ac:dyDescent="0.35">
      <c r="A155" s="10" t="s">
        <v>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256" x14ac:dyDescent="0.35">
      <c r="A156" s="10" t="s">
        <v>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256" x14ac:dyDescent="0.35">
      <c r="A157" s="8"/>
      <c r="B157" s="7"/>
      <c r="C157" s="7"/>
      <c r="D157" s="7"/>
      <c r="E157" s="7"/>
      <c r="F157" s="7"/>
      <c r="G157" s="7"/>
    </row>
    <row r="158" spans="1:256" x14ac:dyDescent="0.35">
      <c r="A158" s="6" t="s">
        <v>0</v>
      </c>
      <c r="B158" s="5">
        <f>B9+B83</f>
        <v>24826718921</v>
      </c>
      <c r="C158" s="5">
        <f>C9+C83</f>
        <v>1101279137.0300002</v>
      </c>
      <c r="D158" s="5">
        <f>D9+D83</f>
        <v>25927998058.029999</v>
      </c>
      <c r="E158" s="5">
        <f>E9+E83</f>
        <v>5845972523.04</v>
      </c>
      <c r="F158" s="5">
        <f>F9+F83</f>
        <v>5831583138.4799995</v>
      </c>
      <c r="G158" s="5">
        <f>G9+G83</f>
        <v>20082025534.989998</v>
      </c>
    </row>
    <row r="159" spans="1:256" x14ac:dyDescent="0.35">
      <c r="A159" s="4"/>
      <c r="B159" s="3"/>
      <c r="C159" s="3"/>
      <c r="D159" s="3"/>
      <c r="E159" s="3"/>
      <c r="F159" s="3"/>
      <c r="G159" s="3"/>
      <c r="IV159" s="2"/>
    </row>
    <row r="160" spans="1:256" x14ac:dyDescent="0.35">
      <c r="B160" s="1"/>
      <c r="C160" s="1"/>
      <c r="D160" s="1"/>
      <c r="E160" s="1"/>
      <c r="F160" s="1"/>
      <c r="G160" s="1"/>
    </row>
    <row r="161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77719A57-449E-4F0D-BB5E-708C5E684959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CF7C8-6EAD-4FEF-A356-79E0D58A9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36790-1595-4221-A350-0F139F097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77456-4CBA-444B-B0CF-2F10782F473A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b5d711f-cf61-4330-b2ea-75094ab697dd"/>
    <ds:schemaRef ds:uri="0640fd70-8fd3-4775-8840-a10a69158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2024-05-15T20:48:51Z</dcterms:created>
  <dcterms:modified xsi:type="dcterms:W3CDTF">2024-05-15T20:50:19Z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