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E4624AEC-FAFA-4E34-9404-9489190AB369}" xr6:coauthVersionLast="36" xr6:coauthVersionMax="36" xr10:uidLastSave="{00000000-0000-0000-0000-000000000000}"/>
  <bookViews>
    <workbookView xWindow="0" yWindow="0" windowWidth="19200" windowHeight="5360" xr2:uid="{2037CE76-4ABE-4AFA-B2FC-1EDE552DB03A}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G41" i="1" s="1"/>
  <c r="G42" i="1" s="1"/>
  <c r="D11" i="1"/>
  <c r="G11" i="1"/>
  <c r="D12" i="1"/>
  <c r="G12" i="1"/>
  <c r="D13" i="1"/>
  <c r="G13" i="1"/>
  <c r="D14" i="1"/>
  <c r="G14" i="1"/>
  <c r="D15" i="1"/>
  <c r="G15" i="1"/>
  <c r="B16" i="1"/>
  <c r="B41" i="1" s="1"/>
  <c r="C16" i="1"/>
  <c r="C41" i="1" s="1"/>
  <c r="E16" i="1"/>
  <c r="F16" i="1"/>
  <c r="D17" i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D28" i="1"/>
  <c r="E28" i="1"/>
  <c r="E41" i="1" s="1"/>
  <c r="F28" i="1"/>
  <c r="F41" i="1" s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C35" i="1"/>
  <c r="D35" i="1" s="1"/>
  <c r="E35" i="1"/>
  <c r="F35" i="1"/>
  <c r="G35" i="1"/>
  <c r="D36" i="1"/>
  <c r="G36" i="1"/>
  <c r="D37" i="1"/>
  <c r="D38" i="1"/>
  <c r="G38" i="1"/>
  <c r="G37" i="1" s="1"/>
  <c r="D39" i="1"/>
  <c r="G39" i="1"/>
  <c r="B45" i="1"/>
  <c r="B65" i="1" s="1"/>
  <c r="C45" i="1"/>
  <c r="C65" i="1" s="1"/>
  <c r="E45" i="1"/>
  <c r="E65" i="1" s="1"/>
  <c r="F45" i="1"/>
  <c r="G45" i="1" s="1"/>
  <c r="D46" i="1"/>
  <c r="G46" i="1"/>
  <c r="D47" i="1"/>
  <c r="G47" i="1"/>
  <c r="D48" i="1"/>
  <c r="G48" i="1"/>
  <c r="D49" i="1"/>
  <c r="G49" i="1"/>
  <c r="D50" i="1"/>
  <c r="G50" i="1"/>
  <c r="D51" i="1"/>
  <c r="D45" i="1" s="1"/>
  <c r="D65" i="1" s="1"/>
  <c r="G51" i="1"/>
  <c r="D52" i="1"/>
  <c r="G52" i="1"/>
  <c r="D53" i="1"/>
  <c r="G53" i="1"/>
  <c r="B54" i="1"/>
  <c r="C54" i="1"/>
  <c r="D54" i="1"/>
  <c r="E54" i="1"/>
  <c r="F54" i="1"/>
  <c r="G54" i="1"/>
  <c r="D55" i="1"/>
  <c r="G55" i="1"/>
  <c r="D56" i="1"/>
  <c r="G56" i="1"/>
  <c r="D57" i="1"/>
  <c r="G57" i="1"/>
  <c r="D58" i="1"/>
  <c r="G58" i="1"/>
  <c r="B59" i="1"/>
  <c r="C59" i="1"/>
  <c r="D59" i="1"/>
  <c r="E59" i="1"/>
  <c r="F59" i="1"/>
  <c r="G59" i="1" s="1"/>
  <c r="D60" i="1"/>
  <c r="G60" i="1"/>
  <c r="G61" i="1"/>
  <c r="G62" i="1"/>
  <c r="G63" i="1"/>
  <c r="B67" i="1"/>
  <c r="C67" i="1"/>
  <c r="D67" i="1"/>
  <c r="E67" i="1"/>
  <c r="F67" i="1"/>
  <c r="G67" i="1"/>
  <c r="D68" i="1"/>
  <c r="G68" i="1"/>
  <c r="G71" i="1"/>
  <c r="G72" i="1"/>
  <c r="G73" i="1"/>
  <c r="G74" i="1"/>
  <c r="B75" i="1"/>
  <c r="C75" i="1"/>
  <c r="D75" i="1"/>
  <c r="E75" i="1"/>
  <c r="F75" i="1"/>
  <c r="G75" i="1"/>
  <c r="F70" i="1" l="1"/>
  <c r="G70" i="1" s="1"/>
  <c r="E70" i="1"/>
  <c r="D41" i="1"/>
  <c r="D70" i="1" s="1"/>
  <c r="C70" i="1"/>
  <c r="B70" i="1"/>
  <c r="D16" i="1"/>
  <c r="F65" i="1"/>
  <c r="G65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<sst xmlns="http://schemas.openxmlformats.org/spreadsheetml/2006/main" count="75" uniqueCount="75">
  <si>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</si>
  <si>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</si>
  <si>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</si>
  <si>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</si>
  <si>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</si>
  <si>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</si>
  <si>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</si>
  <si>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</si>
  <si>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</si>
  <si>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</si>
  <si>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</si>
  <si>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</si>
  <si>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</si>
  <si>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</si>
  <si>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</si>
  <si>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</si>
  <si>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</si>
  <si>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</si>
  <si>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</si>
  <si>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</si>
  <si>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</si>
  <si>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</si>
  <si>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</si>
  <si>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</si>
  <si>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</si>
  <si>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</si>
  <si>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</si>
  <si>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</si>
  <si>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</si>
  <si>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</si>
  <si>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</si>
  <si>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</si>
  <si>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</si>
  <si>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</si>
  <si>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</si>
  <si>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</si>
  <si>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</si>
  <si>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</si>
  <si>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</si>
  <si>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</si>
  <si>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</si>
  <si>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</si>
  <si>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</si>
  <si>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</si>
  <si>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</si>
  <si>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</si>
  <si>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</si>
  <si>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</si>
  <si>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</si>
  <si>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</si>
  <si>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</si>
  <si>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</si>
  <si>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</si>
  <si>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</si>
  <si>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</si>
  <si>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</si>
  <si>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</si>
  <si>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</si>
  <si>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</si>
  <si>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</si>
  <si>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</si>
  <si>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</si>
  <si>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</si>
  <si>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</si>
  <si>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</si>
  <si>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</si>
  <si>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</si>
  <si>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</si>
  <si>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</si>
  <si>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</si>
  <si>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</si>
  <si>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31 de marzo de 2023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</si>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</sst>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4" fontId="2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 indent="6"/>
    </xf>
    <xf numFmtId="4" fontId="2" fillId="2" borderId="2" xfId="1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wrapText="1" indent="9"/>
    </xf>
    <xf numFmtId="0" fontId="0" fillId="2" borderId="2" xfId="0" applyFill="1" applyBorder="1" applyAlignment="1">
      <alignment horizontal="left" wrapText="1" indent="9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indent="9"/>
    </xf>
    <xf numFmtId="0" fontId="2" fillId="2" borderId="2" xfId="0" applyFont="1" applyFill="1" applyBorder="1" applyAlignment="1">
      <alignment horizontal="left" indent="6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1T.LDF_F48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12560746811</v>
          </cell>
          <cell r="C9">
            <v>201933156.36000001</v>
          </cell>
          <cell r="D9">
            <v>12762679967.360001</v>
          </cell>
          <cell r="E9">
            <v>2635488228.21</v>
          </cell>
          <cell r="F9">
            <v>2621098843.6500001</v>
          </cell>
          <cell r="G9">
            <v>10127191739.150002</v>
          </cell>
        </row>
        <row r="37">
          <cell r="B37">
            <v>12265972110</v>
          </cell>
          <cell r="C37">
            <v>899345980.66999996</v>
          </cell>
          <cell r="D37">
            <v>13165318090.67</v>
          </cell>
          <cell r="E37">
            <v>3210484294.8299999</v>
          </cell>
          <cell r="F37">
            <v>3210484294.8299999</v>
          </cell>
          <cell r="G37">
            <v>9954833795.8400002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52FD-FDE0-409C-AECD-044758BE8435}">
  <sheetPr>
    <pageSetUpPr fitToPage="1"/>
  </sheetPr>
  <dimension ref="A1:IU77"/>
  <sheetViews>
    <sheetView tabSelected="1" zoomScale="80" zoomScaleNormal="80" workbookViewId="0">
      <pane xSplit="1" topLeftCell="B1" activePane="topRight" state="frozen"/>
      <selection pane="topRight" sqref="A1:G1"/>
    </sheetView>
  </sheetViews>
  <sheetFormatPr baseColWidth="10" defaultColWidth="1.1796875" defaultRowHeight="14.5" zeroHeight="1" x14ac:dyDescent="0.35"/>
  <cols>
    <col min="1" max="1" width="91" customWidth="1"/>
    <col min="2" max="7" width="20.7265625" customWidth="1"/>
    <col min="8" max="255" width="11.453125" hidden="1" customWidth="1"/>
  </cols>
  <sheetData>
    <row r="1" spans="1:7" ht="21" x14ac:dyDescent="0.35">
      <c r="A1" s="39" t="s">
        <v>74</v>
      </c>
      <c r="B1" s="39"/>
      <c r="C1" s="39"/>
      <c r="D1" s="39"/>
      <c r="E1" s="39"/>
      <c r="F1" s="39"/>
      <c r="G1" s="39"/>
    </row>
    <row r="2" spans="1:7" x14ac:dyDescent="0.35">
      <c r="A2" s="38" t="s">
        <v>73</v>
      </c>
      <c r="B2" s="37"/>
      <c r="C2" s="37"/>
      <c r="D2" s="37"/>
      <c r="E2" s="37"/>
      <c r="F2" s="37"/>
      <c r="G2" s="36"/>
    </row>
    <row r="3" spans="1:7" x14ac:dyDescent="0.35">
      <c r="A3" s="35" t="s">
        <v>72</v>
      </c>
      <c r="B3" s="34"/>
      <c r="C3" s="34"/>
      <c r="D3" s="34"/>
      <c r="E3" s="34"/>
      <c r="F3" s="34"/>
      <c r="G3" s="33"/>
    </row>
    <row r="4" spans="1:7" x14ac:dyDescent="0.35">
      <c r="A4" s="32" t="s">
        <v>71</v>
      </c>
      <c r="B4" s="31"/>
      <c r="C4" s="31"/>
      <c r="D4" s="31"/>
      <c r="E4" s="31"/>
      <c r="F4" s="31"/>
      <c r="G4" s="30"/>
    </row>
    <row r="5" spans="1:7" x14ac:dyDescent="0.35">
      <c r="A5" s="29" t="s">
        <v>70</v>
      </c>
      <c r="B5" s="28"/>
      <c r="C5" s="28"/>
      <c r="D5" s="28"/>
      <c r="E5" s="28"/>
      <c r="F5" s="28"/>
      <c r="G5" s="27"/>
    </row>
    <row r="6" spans="1:7" x14ac:dyDescent="0.35">
      <c r="A6" s="26" t="s">
        <v>69</v>
      </c>
      <c r="B6" s="22" t="s">
        <v>68</v>
      </c>
      <c r="C6" s="22"/>
      <c r="D6" s="22"/>
      <c r="E6" s="22"/>
      <c r="F6" s="22"/>
      <c r="G6" s="22" t="s">
        <v>67</v>
      </c>
    </row>
    <row r="7" spans="1:7" ht="29" x14ac:dyDescent="0.35">
      <c r="A7" s="25"/>
      <c r="B7" s="23" t="s">
        <v>66</v>
      </c>
      <c r="C7" s="24" t="s">
        <v>65</v>
      </c>
      <c r="D7" s="23" t="s">
        <v>64</v>
      </c>
      <c r="E7" s="23" t="s">
        <v>63</v>
      </c>
      <c r="F7" s="23" t="s">
        <v>62</v>
      </c>
      <c r="G7" s="22"/>
    </row>
    <row r="8" spans="1:7" x14ac:dyDescent="0.35">
      <c r="A8" s="21" t="s">
        <v>61</v>
      </c>
      <c r="B8" s="20"/>
      <c r="C8" s="20"/>
      <c r="D8" s="20"/>
      <c r="E8" s="20"/>
      <c r="F8" s="20"/>
      <c r="G8" s="20"/>
    </row>
    <row r="9" spans="1:7" x14ac:dyDescent="0.35">
      <c r="A9" s="13" t="s">
        <v>60</v>
      </c>
      <c r="B9" s="4">
        <v>1750471994</v>
      </c>
      <c r="C9" s="4">
        <v>0</v>
      </c>
      <c r="D9" s="12">
        <f>+B9+C9</f>
        <v>1750471994</v>
      </c>
      <c r="E9" s="4">
        <v>637447049.5</v>
      </c>
      <c r="F9" s="4">
        <v>637447049.5</v>
      </c>
      <c r="G9" s="4">
        <f>+F9-B9</f>
        <v>-1113024944.5</v>
      </c>
    </row>
    <row r="10" spans="1:7" x14ac:dyDescent="0.35">
      <c r="A10" s="13" t="s">
        <v>59</v>
      </c>
      <c r="B10" s="4">
        <v>0</v>
      </c>
      <c r="C10" s="4">
        <v>0</v>
      </c>
      <c r="D10" s="12">
        <f>+B10+C10</f>
        <v>0</v>
      </c>
      <c r="E10" s="4">
        <v>0</v>
      </c>
      <c r="F10" s="4">
        <v>0</v>
      </c>
      <c r="G10" s="4">
        <f>+F10-B10</f>
        <v>0</v>
      </c>
    </row>
    <row r="11" spans="1:7" x14ac:dyDescent="0.35">
      <c r="A11" s="13" t="s">
        <v>58</v>
      </c>
      <c r="B11" s="4">
        <v>0</v>
      </c>
      <c r="C11" s="4">
        <v>0</v>
      </c>
      <c r="D11" s="12">
        <f>+B11+C11</f>
        <v>0</v>
      </c>
      <c r="E11" s="4">
        <v>0</v>
      </c>
      <c r="F11" s="4">
        <v>0</v>
      </c>
      <c r="G11" s="4">
        <f>+F11-B11</f>
        <v>0</v>
      </c>
    </row>
    <row r="12" spans="1:7" x14ac:dyDescent="0.35">
      <c r="A12" s="13" t="s">
        <v>57</v>
      </c>
      <c r="B12" s="4">
        <v>791391704</v>
      </c>
      <c r="C12" s="4">
        <v>0</v>
      </c>
      <c r="D12" s="12">
        <f>+B12+C12</f>
        <v>791391704</v>
      </c>
      <c r="E12" s="4">
        <v>343442454.38999999</v>
      </c>
      <c r="F12" s="4">
        <v>343442454.38999999</v>
      </c>
      <c r="G12" s="4">
        <f>+F12-B12</f>
        <v>-447949249.61000001</v>
      </c>
    </row>
    <row r="13" spans="1:7" x14ac:dyDescent="0.35">
      <c r="A13" s="13" t="s">
        <v>56</v>
      </c>
      <c r="B13" s="4">
        <v>33730134</v>
      </c>
      <c r="C13" s="4">
        <v>60707608.200000003</v>
      </c>
      <c r="D13" s="12">
        <f>+B13+C13</f>
        <v>94437742.200000003</v>
      </c>
      <c r="E13" s="4">
        <v>94420620.200000018</v>
      </c>
      <c r="F13" s="4">
        <v>94420620.200000018</v>
      </c>
      <c r="G13" s="4">
        <f>+F13-B13</f>
        <v>60690486.200000018</v>
      </c>
    </row>
    <row r="14" spans="1:7" x14ac:dyDescent="0.35">
      <c r="A14" s="13" t="s">
        <v>55</v>
      </c>
      <c r="B14" s="4">
        <v>13133348</v>
      </c>
      <c r="C14" s="4">
        <v>20747352.09</v>
      </c>
      <c r="D14" s="12">
        <f>+B14+C14</f>
        <v>33880700.090000004</v>
      </c>
      <c r="E14" s="4">
        <v>33854591.810000002</v>
      </c>
      <c r="F14" s="4">
        <v>33835704.810000002</v>
      </c>
      <c r="G14" s="4">
        <f>+F14-B14</f>
        <v>20702356.810000002</v>
      </c>
    </row>
    <row r="15" spans="1:7" x14ac:dyDescent="0.35">
      <c r="A15" s="13" t="s">
        <v>54</v>
      </c>
      <c r="B15" s="4">
        <v>0</v>
      </c>
      <c r="C15" s="4">
        <v>0</v>
      </c>
      <c r="D15" s="12">
        <f>+B15+C15</f>
        <v>0</v>
      </c>
      <c r="E15" s="4">
        <v>0</v>
      </c>
      <c r="F15" s="4">
        <v>0</v>
      </c>
      <c r="G15" s="4">
        <f>+F15-B15</f>
        <v>0</v>
      </c>
    </row>
    <row r="16" spans="1:7" x14ac:dyDescent="0.35">
      <c r="A16" s="19" t="s">
        <v>53</v>
      </c>
      <c r="B16" s="4">
        <f>SUM(B17:B27)</f>
        <v>9813611800</v>
      </c>
      <c r="C16" s="12">
        <f>SUM(C17:C27)</f>
        <v>1211654242</v>
      </c>
      <c r="D16" s="12">
        <f>+B16+C16</f>
        <v>11025266042</v>
      </c>
      <c r="E16" s="12">
        <f>SUM(E17:E27)</f>
        <v>2927722943</v>
      </c>
      <c r="F16" s="4">
        <f>SUM(F17:F27)</f>
        <v>2927722943</v>
      </c>
      <c r="G16" s="4">
        <f>SUM(G17:G27)</f>
        <v>-6885888857</v>
      </c>
    </row>
    <row r="17" spans="1:7" x14ac:dyDescent="0.35">
      <c r="A17" s="18" t="s">
        <v>52</v>
      </c>
      <c r="B17" s="6">
        <v>5819779636</v>
      </c>
      <c r="C17" s="6">
        <v>952420731</v>
      </c>
      <c r="D17" s="12">
        <f>+B17+C17</f>
        <v>6772200367</v>
      </c>
      <c r="E17" s="6">
        <v>1823408091</v>
      </c>
      <c r="F17" s="6">
        <v>1823408091</v>
      </c>
      <c r="G17" s="6">
        <f>+F17-B17</f>
        <v>-3996371545</v>
      </c>
    </row>
    <row r="18" spans="1:7" x14ac:dyDescent="0.35">
      <c r="A18" s="18" t="s">
        <v>51</v>
      </c>
      <c r="B18" s="6">
        <v>451385298</v>
      </c>
      <c r="C18" s="6">
        <v>-3525524</v>
      </c>
      <c r="D18" s="12">
        <f>+B18+C18</f>
        <v>447859774</v>
      </c>
      <c r="E18" s="6">
        <v>105735119</v>
      </c>
      <c r="F18" s="6">
        <v>105735119</v>
      </c>
      <c r="G18" s="6">
        <f>+F18-B18</f>
        <v>-345650179</v>
      </c>
    </row>
    <row r="19" spans="1:7" x14ac:dyDescent="0.35">
      <c r="A19" s="18" t="s">
        <v>50</v>
      </c>
      <c r="B19" s="6">
        <v>298313795</v>
      </c>
      <c r="C19" s="6">
        <v>-823217</v>
      </c>
      <c r="D19" s="12">
        <f>+B19+C19</f>
        <v>297490578</v>
      </c>
      <c r="E19" s="6">
        <v>65910235</v>
      </c>
      <c r="F19" s="6">
        <v>65910235</v>
      </c>
      <c r="G19" s="6">
        <f>+F19-B19</f>
        <v>-232403560</v>
      </c>
    </row>
    <row r="20" spans="1:7" x14ac:dyDescent="0.35">
      <c r="A20" s="18" t="s">
        <v>49</v>
      </c>
      <c r="B20" s="6">
        <v>0</v>
      </c>
      <c r="C20" s="6">
        <v>0</v>
      </c>
      <c r="D20" s="12">
        <f>+B20+C20</f>
        <v>0</v>
      </c>
      <c r="E20" s="6">
        <v>0</v>
      </c>
      <c r="F20" s="6">
        <v>0</v>
      </c>
      <c r="G20" s="6">
        <f>+F20-B20</f>
        <v>0</v>
      </c>
    </row>
    <row r="21" spans="1:7" x14ac:dyDescent="0.35">
      <c r="A21" s="18" t="s">
        <v>48</v>
      </c>
      <c r="B21" s="6">
        <v>2292321562</v>
      </c>
      <c r="C21" s="6">
        <v>-1</v>
      </c>
      <c r="D21" s="12">
        <f>+B21+C21</f>
        <v>2292321561</v>
      </c>
      <c r="E21" s="6">
        <v>648019007</v>
      </c>
      <c r="F21" s="6">
        <v>648019007</v>
      </c>
      <c r="G21" s="6">
        <f>+F21-B21</f>
        <v>-1644302555</v>
      </c>
    </row>
    <row r="22" spans="1:7" x14ac:dyDescent="0.35">
      <c r="A22" s="18" t="s">
        <v>47</v>
      </c>
      <c r="B22" s="6">
        <v>50770583</v>
      </c>
      <c r="C22" s="6">
        <v>-179403</v>
      </c>
      <c r="D22" s="12">
        <f>+B22+C22</f>
        <v>50591180</v>
      </c>
      <c r="E22" s="6">
        <v>12614738</v>
      </c>
      <c r="F22" s="6">
        <v>12614738</v>
      </c>
      <c r="G22" s="6">
        <f>+F22-B22</f>
        <v>-38155845</v>
      </c>
    </row>
    <row r="23" spans="1:7" x14ac:dyDescent="0.35">
      <c r="A23" s="18" t="s">
        <v>46</v>
      </c>
      <c r="B23" s="6">
        <v>0</v>
      </c>
      <c r="C23" s="6">
        <v>0</v>
      </c>
      <c r="D23" s="12">
        <f>+B23+C23</f>
        <v>0</v>
      </c>
      <c r="E23" s="6">
        <v>0</v>
      </c>
      <c r="F23" s="6">
        <v>0</v>
      </c>
      <c r="G23" s="6">
        <f>+F23-B23</f>
        <v>0</v>
      </c>
    </row>
    <row r="24" spans="1:7" x14ac:dyDescent="0.35">
      <c r="A24" s="18" t="s">
        <v>45</v>
      </c>
      <c r="B24" s="6">
        <v>0</v>
      </c>
      <c r="C24" s="6">
        <v>0</v>
      </c>
      <c r="D24" s="12">
        <f>+B24+C24</f>
        <v>0</v>
      </c>
      <c r="E24" s="6">
        <v>0</v>
      </c>
      <c r="F24" s="6">
        <v>0</v>
      </c>
      <c r="G24" s="6">
        <f>+F24-B24</f>
        <v>0</v>
      </c>
    </row>
    <row r="25" spans="1:7" x14ac:dyDescent="0.35">
      <c r="A25" s="18" t="s">
        <v>44</v>
      </c>
      <c r="B25" s="6">
        <v>236313959</v>
      </c>
      <c r="C25" s="6">
        <v>1</v>
      </c>
      <c r="D25" s="12">
        <f>+B25+C25</f>
        <v>236313960</v>
      </c>
      <c r="E25" s="6">
        <v>55708753</v>
      </c>
      <c r="F25" s="6">
        <v>55708753</v>
      </c>
      <c r="G25" s="6">
        <f>+F25-B25</f>
        <v>-180605206</v>
      </c>
    </row>
    <row r="26" spans="1:7" x14ac:dyDescent="0.35">
      <c r="A26" s="18" t="s">
        <v>43</v>
      </c>
      <c r="B26" s="6">
        <v>664726967</v>
      </c>
      <c r="C26" s="6">
        <v>263472400</v>
      </c>
      <c r="D26" s="12">
        <f>+B26+C26</f>
        <v>928199367</v>
      </c>
      <c r="E26" s="6">
        <v>216037745</v>
      </c>
      <c r="F26" s="6">
        <v>216037745</v>
      </c>
      <c r="G26" s="6">
        <f>+F26-B26</f>
        <v>-448689222</v>
      </c>
    </row>
    <row r="27" spans="1:7" x14ac:dyDescent="0.35">
      <c r="A27" s="18" t="s">
        <v>42</v>
      </c>
      <c r="B27" s="6">
        <v>0</v>
      </c>
      <c r="C27" s="6">
        <v>289255</v>
      </c>
      <c r="D27" s="12">
        <f>+B27+C27</f>
        <v>289255</v>
      </c>
      <c r="E27" s="6">
        <v>289255</v>
      </c>
      <c r="F27" s="6">
        <v>289255</v>
      </c>
      <c r="G27" s="6">
        <f>+F27-B27</f>
        <v>289255</v>
      </c>
    </row>
    <row r="28" spans="1:7" x14ac:dyDescent="0.35">
      <c r="A28" s="13" t="s">
        <v>41</v>
      </c>
      <c r="B28" s="4">
        <f>SUM(B29:B33)</f>
        <v>158407831</v>
      </c>
      <c r="C28" s="4">
        <f>SUM(C29:C33)</f>
        <v>6441360</v>
      </c>
      <c r="D28" s="12">
        <f>+B28+C28</f>
        <v>164849191</v>
      </c>
      <c r="E28" s="12">
        <f>SUM(E29:E33)</f>
        <v>40633176.270000003</v>
      </c>
      <c r="F28" s="4">
        <f>SUM(F29:F33)</f>
        <v>40633176.270000003</v>
      </c>
      <c r="G28" s="4">
        <f>SUM(G29:G33)</f>
        <v>-117774654.72999999</v>
      </c>
    </row>
    <row r="29" spans="1:7" x14ac:dyDescent="0.35">
      <c r="A29" s="18" t="s">
        <v>40</v>
      </c>
      <c r="B29" s="6">
        <v>0</v>
      </c>
      <c r="C29" s="6">
        <v>0</v>
      </c>
      <c r="D29" s="12">
        <f>+B29+C29</f>
        <v>0</v>
      </c>
      <c r="E29" s="6">
        <v>0</v>
      </c>
      <c r="F29" s="6">
        <v>0</v>
      </c>
      <c r="G29" s="6">
        <f>+F29-B29</f>
        <v>0</v>
      </c>
    </row>
    <row r="30" spans="1:7" x14ac:dyDescent="0.35">
      <c r="A30" s="18" t="s">
        <v>39</v>
      </c>
      <c r="B30" s="6">
        <v>16113728</v>
      </c>
      <c r="C30" s="6">
        <v>4</v>
      </c>
      <c r="D30" s="12">
        <f>+B30+C30</f>
        <v>16113732</v>
      </c>
      <c r="E30" s="6">
        <v>4028433</v>
      </c>
      <c r="F30" s="6">
        <v>4028433</v>
      </c>
      <c r="G30" s="6">
        <f>+F30-B30</f>
        <v>-12085295</v>
      </c>
    </row>
    <row r="31" spans="1:7" x14ac:dyDescent="0.35">
      <c r="A31" s="18" t="s">
        <v>38</v>
      </c>
      <c r="B31" s="6">
        <v>69654075</v>
      </c>
      <c r="C31" s="6">
        <v>6441356</v>
      </c>
      <c r="D31" s="12">
        <f>+B31+C31</f>
        <v>76095431</v>
      </c>
      <c r="E31" s="6">
        <v>23064678</v>
      </c>
      <c r="F31" s="6">
        <v>23064678</v>
      </c>
      <c r="G31" s="6">
        <f>+F31-B31</f>
        <v>-46589397</v>
      </c>
    </row>
    <row r="32" spans="1:7" x14ac:dyDescent="0.35">
      <c r="A32" s="18" t="s">
        <v>37</v>
      </c>
      <c r="B32" s="6">
        <v>9693792</v>
      </c>
      <c r="C32" s="6">
        <v>0</v>
      </c>
      <c r="D32" s="12">
        <f>+B32+C32</f>
        <v>9693792</v>
      </c>
      <c r="E32" s="6">
        <v>2877345</v>
      </c>
      <c r="F32" s="6">
        <v>2877345</v>
      </c>
      <c r="G32" s="6">
        <f>+F32-B32</f>
        <v>-6816447</v>
      </c>
    </row>
    <row r="33" spans="1:7" x14ac:dyDescent="0.35">
      <c r="A33" s="18" t="s">
        <v>36</v>
      </c>
      <c r="B33" s="6">
        <v>62946236</v>
      </c>
      <c r="C33" s="6">
        <v>0</v>
      </c>
      <c r="D33" s="12">
        <f>+B33+C33</f>
        <v>62946236</v>
      </c>
      <c r="E33" s="6">
        <v>10662720.270000003</v>
      </c>
      <c r="F33" s="6">
        <v>10662720.270000003</v>
      </c>
      <c r="G33" s="6">
        <f>+F33-B33</f>
        <v>-52283515.729999997</v>
      </c>
    </row>
    <row r="34" spans="1:7" x14ac:dyDescent="0.35">
      <c r="A34" s="13" t="s">
        <v>35</v>
      </c>
      <c r="B34" s="4">
        <v>0</v>
      </c>
      <c r="C34" s="4">
        <v>0</v>
      </c>
      <c r="D34" s="12">
        <f>+B34+C34</f>
        <v>0</v>
      </c>
      <c r="E34" s="4">
        <v>0</v>
      </c>
      <c r="F34" s="4">
        <v>0</v>
      </c>
      <c r="G34" s="4">
        <f>F34-B34</f>
        <v>0</v>
      </c>
    </row>
    <row r="35" spans="1:7" x14ac:dyDescent="0.35">
      <c r="A35" s="13" t="s">
        <v>34</v>
      </c>
      <c r="B35" s="4">
        <v>0</v>
      </c>
      <c r="C35" s="12">
        <f>+C36</f>
        <v>220763</v>
      </c>
      <c r="D35" s="12">
        <f>+B35+C35</f>
        <v>220763</v>
      </c>
      <c r="E35" s="12">
        <f>+E36</f>
        <v>220763</v>
      </c>
      <c r="F35" s="12">
        <f>+F36</f>
        <v>220763</v>
      </c>
      <c r="G35" s="4">
        <f>G36</f>
        <v>220763</v>
      </c>
    </row>
    <row r="36" spans="1:7" x14ac:dyDescent="0.35">
      <c r="A36" s="18" t="s">
        <v>33</v>
      </c>
      <c r="B36" s="6">
        <v>0</v>
      </c>
      <c r="C36" s="6">
        <v>220763</v>
      </c>
      <c r="D36" s="12">
        <f>+B36+C36</f>
        <v>220763</v>
      </c>
      <c r="E36" s="6">
        <v>220763</v>
      </c>
      <c r="F36" s="6">
        <v>220763</v>
      </c>
      <c r="G36" s="6">
        <f>+F36-B36</f>
        <v>220763</v>
      </c>
    </row>
    <row r="37" spans="1:7" x14ac:dyDescent="0.35">
      <c r="A37" s="13" t="s">
        <v>32</v>
      </c>
      <c r="B37" s="4">
        <v>0</v>
      </c>
      <c r="C37" s="4">
        <v>0</v>
      </c>
      <c r="D37" s="12">
        <f>+B37+C37</f>
        <v>0</v>
      </c>
      <c r="E37" s="4">
        <v>0</v>
      </c>
      <c r="F37" s="4">
        <v>0</v>
      </c>
      <c r="G37" s="4">
        <f>G38+G39</f>
        <v>0</v>
      </c>
    </row>
    <row r="38" spans="1:7" x14ac:dyDescent="0.35">
      <c r="A38" s="18" t="s">
        <v>31</v>
      </c>
      <c r="B38" s="6">
        <v>0</v>
      </c>
      <c r="C38" s="6">
        <v>0</v>
      </c>
      <c r="D38" s="12">
        <f>+B38+C38</f>
        <v>0</v>
      </c>
      <c r="E38" s="6">
        <v>0</v>
      </c>
      <c r="F38" s="6">
        <v>0</v>
      </c>
      <c r="G38" s="6">
        <f>+F38-B38</f>
        <v>0</v>
      </c>
    </row>
    <row r="39" spans="1:7" x14ac:dyDescent="0.35">
      <c r="A39" s="18" t="s">
        <v>30</v>
      </c>
      <c r="B39" s="6">
        <v>0</v>
      </c>
      <c r="C39" s="6">
        <v>0</v>
      </c>
      <c r="D39" s="12">
        <f>+B39+C39</f>
        <v>0</v>
      </c>
      <c r="E39" s="6">
        <v>0</v>
      </c>
      <c r="F39" s="6">
        <v>0</v>
      </c>
      <c r="G39" s="6">
        <f>+F39-B39</f>
        <v>0</v>
      </c>
    </row>
    <row r="40" spans="1:7" x14ac:dyDescent="0.35">
      <c r="A40" s="10"/>
      <c r="B40" s="6"/>
      <c r="C40" s="6"/>
      <c r="D40" s="6"/>
      <c r="E40" s="6"/>
      <c r="F40" s="6"/>
      <c r="G40" s="6"/>
    </row>
    <row r="41" spans="1:7" x14ac:dyDescent="0.35">
      <c r="A41" s="9" t="s">
        <v>29</v>
      </c>
      <c r="B41" s="4">
        <f>SUM(B9,B10,B11,B12,B13,B14,B15,B16,B28,B34,B35,B37)</f>
        <v>12560746811</v>
      </c>
      <c r="C41" s="4">
        <f>SUM(C9,C10,C11,C12,C13,C14,C15,C16,C28,C34,C35,C37)</f>
        <v>1299771325.29</v>
      </c>
      <c r="D41" s="4">
        <f>SUM(D9,D10,D11,D12,D13,D14,D15,D16,D28,D34,D35,D37)</f>
        <v>13860518136.290001</v>
      </c>
      <c r="E41" s="4">
        <f>SUM(E9,E10,E11,E12,E13,E14,E15,E16,E28,E34,E35,E37)</f>
        <v>4077741598.1699996</v>
      </c>
      <c r="F41" s="4">
        <f>SUM(F9,F10,F11,F12,F13,F14,F15,F16,F28,F34,F35,F37)</f>
        <v>4077722711.1699996</v>
      </c>
      <c r="G41" s="4">
        <f>SUM(G9,G10,G11,G12,G13,G14,G15,G16,G28,G34,G35,G37)</f>
        <v>-8483024099.8299999</v>
      </c>
    </row>
    <row r="42" spans="1:7" x14ac:dyDescent="0.35">
      <c r="A42" s="9" t="s">
        <v>28</v>
      </c>
      <c r="B42" s="17"/>
      <c r="C42" s="17"/>
      <c r="D42" s="17"/>
      <c r="E42" s="17"/>
      <c r="F42" s="17"/>
      <c r="G42" s="16">
        <f>IF(G41&gt;0,G41,0)</f>
        <v>0</v>
      </c>
    </row>
    <row r="43" spans="1:7" x14ac:dyDescent="0.35">
      <c r="A43" s="10"/>
      <c r="B43" s="8"/>
      <c r="C43" s="8"/>
      <c r="D43" s="8"/>
      <c r="E43" s="8"/>
      <c r="F43" s="8"/>
      <c r="G43" s="8"/>
    </row>
    <row r="44" spans="1:7" x14ac:dyDescent="0.35">
      <c r="A44" s="9" t="s">
        <v>27</v>
      </c>
      <c r="B44" s="8"/>
      <c r="C44" s="8"/>
      <c r="D44" s="8"/>
      <c r="E44" s="8"/>
      <c r="F44" s="8"/>
      <c r="G44" s="8"/>
    </row>
    <row r="45" spans="1:7" x14ac:dyDescent="0.35">
      <c r="A45" s="13" t="s">
        <v>26</v>
      </c>
      <c r="B45" s="12">
        <f>SUM(B46:B53)</f>
        <v>10625161041</v>
      </c>
      <c r="C45" s="12">
        <f>SUM(C46:C53)</f>
        <v>413127262</v>
      </c>
      <c r="D45" s="4">
        <f>SUM(D46:D53)</f>
        <v>11038288303</v>
      </c>
      <c r="E45" s="4">
        <f>SUM(E46:E53)</f>
        <v>2844717129.1000004</v>
      </c>
      <c r="F45" s="4">
        <f>SUM(F46:F53)</f>
        <v>2844717129.1000004</v>
      </c>
      <c r="G45" s="12">
        <f>+F45-B45</f>
        <v>-7780443911.8999996</v>
      </c>
    </row>
    <row r="46" spans="1:7" x14ac:dyDescent="0.35">
      <c r="A46" s="14" t="s">
        <v>25</v>
      </c>
      <c r="B46" s="6">
        <v>5149618919</v>
      </c>
      <c r="C46" s="6">
        <v>0</v>
      </c>
      <c r="D46" s="6">
        <f>+B46+C46</f>
        <v>5149618919</v>
      </c>
      <c r="E46" s="6">
        <v>1306598209.6300001</v>
      </c>
      <c r="F46" s="6">
        <v>1306598209.6300001</v>
      </c>
      <c r="G46" s="12">
        <f>+F46-B46</f>
        <v>-3843020709.3699999</v>
      </c>
    </row>
    <row r="47" spans="1:7" x14ac:dyDescent="0.35">
      <c r="A47" s="14" t="s">
        <v>24</v>
      </c>
      <c r="B47" s="6">
        <v>2060930170</v>
      </c>
      <c r="C47" s="6">
        <v>0</v>
      </c>
      <c r="D47" s="6">
        <f>+B47+C47</f>
        <v>2060930170</v>
      </c>
      <c r="E47" s="6">
        <v>497363196.47000003</v>
      </c>
      <c r="F47" s="6">
        <v>497363196.47000003</v>
      </c>
      <c r="G47" s="4">
        <f>+F47-B47</f>
        <v>-1563566973.53</v>
      </c>
    </row>
    <row r="48" spans="1:7" x14ac:dyDescent="0.35">
      <c r="A48" s="14" t="s">
        <v>23</v>
      </c>
      <c r="B48" s="6">
        <v>1401841668</v>
      </c>
      <c r="C48" s="6">
        <v>0</v>
      </c>
      <c r="D48" s="6">
        <f>+B48+C48</f>
        <v>1401841668</v>
      </c>
      <c r="E48" s="6">
        <v>420552501</v>
      </c>
      <c r="F48" s="6">
        <v>420552501</v>
      </c>
      <c r="G48" s="4">
        <f>+F48-B48</f>
        <v>-981289167</v>
      </c>
    </row>
    <row r="49" spans="1:7" ht="29" x14ac:dyDescent="0.35">
      <c r="A49" s="14" t="s">
        <v>22</v>
      </c>
      <c r="B49" s="6">
        <v>829263920</v>
      </c>
      <c r="C49" s="6">
        <v>-4316388</v>
      </c>
      <c r="D49" s="6">
        <f>+B49+C49</f>
        <v>824947532</v>
      </c>
      <c r="E49" s="6">
        <v>206236884</v>
      </c>
      <c r="F49" s="6">
        <v>206236884</v>
      </c>
      <c r="G49" s="4">
        <f>+F49-B49</f>
        <v>-623027036</v>
      </c>
    </row>
    <row r="50" spans="1:7" x14ac:dyDescent="0.35">
      <c r="A50" s="14" t="s">
        <v>21</v>
      </c>
      <c r="B50" s="6">
        <v>552507802</v>
      </c>
      <c r="C50" s="6">
        <v>393256383</v>
      </c>
      <c r="D50" s="6">
        <f>+B50+C50</f>
        <v>945764185</v>
      </c>
      <c r="E50" s="6">
        <v>236441045</v>
      </c>
      <c r="F50" s="6">
        <v>236441045</v>
      </c>
      <c r="G50" s="4">
        <f>+F50-B50</f>
        <v>-316066757</v>
      </c>
    </row>
    <row r="51" spans="1:7" x14ac:dyDescent="0.35">
      <c r="A51" s="14" t="s">
        <v>20</v>
      </c>
      <c r="B51" s="6">
        <v>128844804</v>
      </c>
      <c r="C51" s="6">
        <v>0</v>
      </c>
      <c r="D51" s="6">
        <f>+B51+C51</f>
        <v>128844804</v>
      </c>
      <c r="E51" s="6">
        <v>35152736</v>
      </c>
      <c r="F51" s="6">
        <v>35152736</v>
      </c>
      <c r="G51" s="4">
        <f>+F51-B51</f>
        <v>-93692068</v>
      </c>
    </row>
    <row r="52" spans="1:7" ht="29.25" customHeight="1" x14ac:dyDescent="0.35">
      <c r="A52" s="15" t="s">
        <v>19</v>
      </c>
      <c r="B52" s="6">
        <v>196132775</v>
      </c>
      <c r="C52" s="6">
        <v>19613278</v>
      </c>
      <c r="D52" s="6">
        <f>+B52+C52</f>
        <v>215746053</v>
      </c>
      <c r="E52" s="6">
        <v>64723815</v>
      </c>
      <c r="F52" s="6">
        <v>64723815</v>
      </c>
      <c r="G52" s="4">
        <f>+F52-B52</f>
        <v>-131408960</v>
      </c>
    </row>
    <row r="53" spans="1:7" ht="27.75" customHeight="1" x14ac:dyDescent="0.35">
      <c r="A53" s="14" t="s">
        <v>18</v>
      </c>
      <c r="B53" s="6">
        <v>306020983</v>
      </c>
      <c r="C53" s="6">
        <v>4573989</v>
      </c>
      <c r="D53" s="6">
        <f>+B53+C53</f>
        <v>310594972</v>
      </c>
      <c r="E53" s="6">
        <v>77648742</v>
      </c>
      <c r="F53" s="6">
        <v>77648742</v>
      </c>
      <c r="G53" s="4">
        <f>+F53-B53</f>
        <v>-228372241</v>
      </c>
    </row>
    <row r="54" spans="1:7" x14ac:dyDescent="0.35">
      <c r="A54" s="13" t="s">
        <v>17</v>
      </c>
      <c r="B54" s="12">
        <f>SUM(B55:B58)</f>
        <v>1150471624</v>
      </c>
      <c r="C54" s="12">
        <f>SUM(C55:C58)</f>
        <v>617208014.88</v>
      </c>
      <c r="D54" s="4">
        <f>+B54+C54</f>
        <v>1767679638.8800001</v>
      </c>
      <c r="E54" s="4">
        <f>SUM(E55:E58)</f>
        <v>478288159.88</v>
      </c>
      <c r="F54" s="4">
        <f>SUM(F55:F58)</f>
        <v>478288159.88</v>
      </c>
      <c r="G54" s="4">
        <f>+F54-B54</f>
        <v>-672183464.12</v>
      </c>
    </row>
    <row r="55" spans="1:7" x14ac:dyDescent="0.35">
      <c r="A55" s="15" t="s">
        <v>16</v>
      </c>
      <c r="B55" s="6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4">
        <f>+F55-B55</f>
        <v>0</v>
      </c>
    </row>
    <row r="56" spans="1:7" x14ac:dyDescent="0.35">
      <c r="A56" s="14" t="s">
        <v>15</v>
      </c>
      <c r="B56" s="6">
        <v>1150471624</v>
      </c>
      <c r="C56" s="6">
        <v>617208014.88</v>
      </c>
      <c r="D56" s="6">
        <f>+B56+C56</f>
        <v>1767679638.8800001</v>
      </c>
      <c r="E56" s="6">
        <v>478288159.88</v>
      </c>
      <c r="F56" s="6">
        <v>478288159.88</v>
      </c>
      <c r="G56" s="4">
        <f>+F56-B56</f>
        <v>-672183464.12</v>
      </c>
    </row>
    <row r="57" spans="1:7" x14ac:dyDescent="0.35">
      <c r="A57" s="14" t="s">
        <v>14</v>
      </c>
      <c r="B57" s="6">
        <v>0</v>
      </c>
      <c r="C57" s="6">
        <v>0</v>
      </c>
      <c r="D57" s="6">
        <f>+B57+C57</f>
        <v>0</v>
      </c>
      <c r="E57" s="6">
        <v>0</v>
      </c>
      <c r="F57" s="6">
        <v>0</v>
      </c>
      <c r="G57" s="4">
        <f>+F57-B57</f>
        <v>0</v>
      </c>
    </row>
    <row r="58" spans="1:7" x14ac:dyDescent="0.35">
      <c r="A58" s="15" t="s">
        <v>13</v>
      </c>
      <c r="B58" s="6">
        <v>0</v>
      </c>
      <c r="C58" s="6"/>
      <c r="D58" s="6">
        <f>+B58+C58</f>
        <v>0</v>
      </c>
      <c r="E58" s="6"/>
      <c r="F58" s="6"/>
      <c r="G58" s="4">
        <f>+F58-B58</f>
        <v>0</v>
      </c>
    </row>
    <row r="59" spans="1:7" x14ac:dyDescent="0.35">
      <c r="A59" s="13" t="s">
        <v>12</v>
      </c>
      <c r="B59" s="4">
        <f>SUM(B60:B61)</f>
        <v>490339445</v>
      </c>
      <c r="C59" s="4">
        <f>SUM(C60:C61)</f>
        <v>0</v>
      </c>
      <c r="D59" s="4">
        <f>SUM(D60:D61)</f>
        <v>490339445</v>
      </c>
      <c r="E59" s="4">
        <f>SUM(E60:E61)</f>
        <v>135803577</v>
      </c>
      <c r="F59" s="4">
        <f>+F60+F61</f>
        <v>135803577</v>
      </c>
      <c r="G59" s="4">
        <f>+F59-B59</f>
        <v>-354535868</v>
      </c>
    </row>
    <row r="60" spans="1:7" x14ac:dyDescent="0.35">
      <c r="A60" s="14" t="s">
        <v>11</v>
      </c>
      <c r="B60" s="6">
        <v>490339445</v>
      </c>
      <c r="C60" s="6">
        <v>0</v>
      </c>
      <c r="D60" s="6">
        <f>+B60+C60</f>
        <v>490339445</v>
      </c>
      <c r="E60" s="6">
        <v>135803577</v>
      </c>
      <c r="F60" s="6">
        <v>135803577</v>
      </c>
      <c r="G60" s="4">
        <f>+F60-B60</f>
        <v>-354535868</v>
      </c>
    </row>
    <row r="61" spans="1:7" x14ac:dyDescent="0.35">
      <c r="A61" s="14" t="s">
        <v>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4">
        <f>+F61-B61</f>
        <v>0</v>
      </c>
    </row>
    <row r="62" spans="1:7" x14ac:dyDescent="0.35">
      <c r="A62" s="13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f>+F62-B62</f>
        <v>0</v>
      </c>
    </row>
    <row r="63" spans="1:7" x14ac:dyDescent="0.35">
      <c r="A63" s="13" t="s">
        <v>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>+F63-B63</f>
        <v>0</v>
      </c>
    </row>
    <row r="64" spans="1:7" x14ac:dyDescent="0.35">
      <c r="A64" s="10"/>
      <c r="B64" s="8"/>
      <c r="C64" s="8">
        <v>0</v>
      </c>
      <c r="D64" s="8"/>
      <c r="E64" s="8"/>
      <c r="F64" s="8"/>
      <c r="G64" s="4"/>
    </row>
    <row r="65" spans="1:7" x14ac:dyDescent="0.35">
      <c r="A65" s="9" t="s">
        <v>7</v>
      </c>
      <c r="B65" s="4">
        <f>B45+B54+B59+B62+B63</f>
        <v>12265972110</v>
      </c>
      <c r="C65" s="12">
        <f>C45+C54+C59+C62+C63</f>
        <v>1030335276.88</v>
      </c>
      <c r="D65" s="4">
        <f>D45+D54+D59+D62+D63</f>
        <v>13296307386.880001</v>
      </c>
      <c r="E65" s="4">
        <f>E45+E54+E59+E62+E63</f>
        <v>3458808865.9800005</v>
      </c>
      <c r="F65" s="4">
        <f>F45+F54+F59+F62+F63</f>
        <v>3458808865.9800005</v>
      </c>
      <c r="G65" s="4">
        <f>+F65-B65</f>
        <v>-8807163244.0200005</v>
      </c>
    </row>
    <row r="66" spans="1:7" x14ac:dyDescent="0.35">
      <c r="A66" s="10"/>
      <c r="B66" s="8"/>
      <c r="C66" s="8"/>
      <c r="D66" s="8"/>
      <c r="E66" s="8"/>
      <c r="F66" s="8"/>
      <c r="G66" s="4"/>
    </row>
    <row r="67" spans="1:7" x14ac:dyDescent="0.35">
      <c r="A67" s="9" t="s">
        <v>6</v>
      </c>
      <c r="B67" s="4">
        <f>B68</f>
        <v>0</v>
      </c>
      <c r="C67" s="4">
        <f>C68</f>
        <v>0</v>
      </c>
      <c r="D67" s="4">
        <f>D68</f>
        <v>0</v>
      </c>
      <c r="E67" s="4">
        <f>E68</f>
        <v>0</v>
      </c>
      <c r="F67" s="4">
        <f>F68</f>
        <v>0</v>
      </c>
      <c r="G67" s="4">
        <f>+F67-B67</f>
        <v>0</v>
      </c>
    </row>
    <row r="68" spans="1:7" x14ac:dyDescent="0.35">
      <c r="A68" s="11" t="s">
        <v>5</v>
      </c>
      <c r="B68" s="6">
        <v>0</v>
      </c>
      <c r="C68" s="6">
        <v>0</v>
      </c>
      <c r="D68" s="6">
        <f>+B68+C68</f>
        <v>0</v>
      </c>
      <c r="E68" s="6">
        <v>0</v>
      </c>
      <c r="F68" s="6">
        <v>0</v>
      </c>
      <c r="G68" s="4">
        <f>+F68-B68</f>
        <v>0</v>
      </c>
    </row>
    <row r="69" spans="1:7" x14ac:dyDescent="0.35">
      <c r="A69" s="10"/>
      <c r="B69" s="8"/>
      <c r="C69" s="8"/>
      <c r="D69" s="8"/>
      <c r="E69" s="8"/>
      <c r="F69" s="8"/>
      <c r="G69" s="4"/>
    </row>
    <row r="70" spans="1:7" x14ac:dyDescent="0.35">
      <c r="A70" s="9" t="s">
        <v>4</v>
      </c>
      <c r="B70" s="4">
        <f>B41+B65+B67</f>
        <v>24826718921</v>
      </c>
      <c r="C70" s="4">
        <f>C41+C65+C67</f>
        <v>2330106602.1700001</v>
      </c>
      <c r="D70" s="4">
        <f>D41+D65+D67</f>
        <v>27156825523.170002</v>
      </c>
      <c r="E70" s="4">
        <f>E41+E65+E67</f>
        <v>7536550464.1499996</v>
      </c>
      <c r="F70" s="4">
        <f>F41+F65+F67</f>
        <v>7536531577.1499996</v>
      </c>
      <c r="G70" s="4">
        <f>+F70-B70</f>
        <v>-17290187343.849998</v>
      </c>
    </row>
    <row r="71" spans="1:7" x14ac:dyDescent="0.35">
      <c r="A71" s="10"/>
      <c r="B71" s="8"/>
      <c r="C71" s="8"/>
      <c r="D71" s="8"/>
      <c r="E71" s="8"/>
      <c r="F71" s="8"/>
      <c r="G71" s="4">
        <f>+F71-B71</f>
        <v>0</v>
      </c>
    </row>
    <row r="72" spans="1:7" x14ac:dyDescent="0.35">
      <c r="A72" s="9" t="s">
        <v>3</v>
      </c>
      <c r="B72" s="8"/>
      <c r="C72" s="8"/>
      <c r="D72" s="8"/>
      <c r="E72" s="8"/>
      <c r="F72" s="8"/>
      <c r="G72" s="4">
        <f>+F72-B72</f>
        <v>0</v>
      </c>
    </row>
    <row r="73" spans="1:7" x14ac:dyDescent="0.35">
      <c r="A73" s="7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4">
        <f>+F73-B73</f>
        <v>0</v>
      </c>
    </row>
    <row r="74" spans="1:7" ht="29" x14ac:dyDescent="0.35">
      <c r="A74" s="7" t="s">
        <v>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4">
        <f>+F74-B74</f>
        <v>0</v>
      </c>
    </row>
    <row r="75" spans="1:7" x14ac:dyDescent="0.35">
      <c r="A75" s="5" t="s">
        <v>0</v>
      </c>
      <c r="B75" s="4">
        <f>B73+B74</f>
        <v>0</v>
      </c>
      <c r="C75" s="4">
        <f>C73+C74</f>
        <v>0</v>
      </c>
      <c r="D75" s="4">
        <f>D73+D74</f>
        <v>0</v>
      </c>
      <c r="E75" s="4">
        <f>E73+E74</f>
        <v>0</v>
      </c>
      <c r="F75" s="4">
        <f>F73+F74</f>
        <v>0</v>
      </c>
      <c r="G75" s="4">
        <f>+F75-B75</f>
        <v>0</v>
      </c>
    </row>
    <row r="76" spans="1:7" x14ac:dyDescent="0.35">
      <c r="A76" s="3"/>
      <c r="B76" s="2"/>
      <c r="C76" s="2"/>
      <c r="D76" s="2"/>
      <c r="E76" s="2"/>
      <c r="F76" s="2"/>
      <c r="G76" s="1"/>
    </row>
    <row r="77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563D293A-639E-4CC8-B14A-93BA75C52E0F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C4F8A-7683-4807-B106-DD4FC3765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D5E5A-1150-4726-9500-CED0D6828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72EB9-F1BA-4B3A-9376-71AAEB06D818}">
  <ds:schemaRefs>
    <ds:schemaRef ds:uri="http://purl.org/dc/terms/"/>
    <ds:schemaRef ds:uri="4b5d711f-cf61-4330-b2ea-75094ab697dd"/>
    <ds:schemaRef ds:uri="http://purl.org/dc/elements/1.1/"/>
    <ds:schemaRef ds:uri="0640fd70-8fd3-4775-8840-a10a691589b2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2024-05-15T20:46:54Z</dcterms:created>
  <dcterms:modified xsi:type="dcterms:W3CDTF">2024-05-15T20:47:22Z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