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7624E974-2B82-4DD1-9BD6-C46DA66284C4}" xr6:coauthVersionLast="36" xr6:coauthVersionMax="36" xr10:uidLastSave="{00000000-0000-0000-0000-000000000000}"/>
  <bookViews>
    <workbookView xWindow="0" yWindow="0" windowWidth="19200" windowHeight="5360" xr2:uid="{0236D35F-9FE2-46FD-AEC7-DDBD021B8441}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a)'!$A$1:$G$159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C158" i="1" s="1"/>
  <c r="D10" i="1"/>
  <c r="D9" i="1" s="1"/>
  <c r="D158" i="1" s="1"/>
  <c r="E10" i="1"/>
  <c r="E9" i="1" s="1"/>
  <c r="E158" i="1" s="1"/>
  <c r="F10" i="1"/>
  <c r="F9" i="1" s="1"/>
  <c r="G10" i="1"/>
  <c r="G11" i="1"/>
  <c r="G12" i="1"/>
  <c r="G13" i="1"/>
  <c r="G14" i="1"/>
  <c r="G15" i="1"/>
  <c r="G16" i="1"/>
  <c r="G17" i="1"/>
  <c r="B18" i="1"/>
  <c r="C18" i="1"/>
  <c r="D18" i="1"/>
  <c r="E18" i="1"/>
  <c r="F18" i="1"/>
  <c r="G19" i="1"/>
  <c r="G18" i="1" s="1"/>
  <c r="G20" i="1"/>
  <c r="G21" i="1"/>
  <c r="G22" i="1"/>
  <c r="G23" i="1"/>
  <c r="G24" i="1"/>
  <c r="G25" i="1"/>
  <c r="G26" i="1"/>
  <c r="G27" i="1"/>
  <c r="B28" i="1"/>
  <c r="C28" i="1"/>
  <c r="D28" i="1"/>
  <c r="E28" i="1"/>
  <c r="F28" i="1"/>
  <c r="G29" i="1"/>
  <c r="G30" i="1"/>
  <c r="G28" i="1" s="1"/>
  <c r="G31" i="1"/>
  <c r="G32" i="1"/>
  <c r="G33" i="1"/>
  <c r="G34" i="1"/>
  <c r="G35" i="1"/>
  <c r="G36" i="1"/>
  <c r="G37" i="1"/>
  <c r="B38" i="1"/>
  <c r="C38" i="1"/>
  <c r="D38" i="1"/>
  <c r="E38" i="1"/>
  <c r="F38" i="1"/>
  <c r="G39" i="1"/>
  <c r="G38" i="1" s="1"/>
  <c r="G40" i="1"/>
  <c r="G41" i="1"/>
  <c r="G42" i="1"/>
  <c r="G43" i="1"/>
  <c r="G44" i="1"/>
  <c r="G45" i="1"/>
  <c r="G46" i="1"/>
  <c r="G47" i="1"/>
  <c r="B48" i="1"/>
  <c r="C48" i="1"/>
  <c r="D48" i="1"/>
  <c r="E48" i="1"/>
  <c r="F48" i="1"/>
  <c r="G48" i="1"/>
  <c r="G49" i="1"/>
  <c r="G50" i="1"/>
  <c r="G51" i="1"/>
  <c r="G52" i="1"/>
  <c r="G53" i="1"/>
  <c r="G54" i="1"/>
  <c r="G55" i="1"/>
  <c r="G56" i="1"/>
  <c r="G57" i="1"/>
  <c r="B58" i="1"/>
  <c r="C58" i="1"/>
  <c r="D58" i="1"/>
  <c r="E58" i="1"/>
  <c r="F58" i="1"/>
  <c r="G59" i="1"/>
  <c r="G58" i="1" s="1"/>
  <c r="G60" i="1"/>
  <c r="G61" i="1"/>
  <c r="B62" i="1"/>
  <c r="C62" i="1"/>
  <c r="D62" i="1"/>
  <c r="E62" i="1"/>
  <c r="F62" i="1"/>
  <c r="G62" i="1"/>
  <c r="G63" i="1"/>
  <c r="G64" i="1"/>
  <c r="G65" i="1"/>
  <c r="G66" i="1"/>
  <c r="G67" i="1"/>
  <c r="G68" i="1"/>
  <c r="G69" i="1"/>
  <c r="B70" i="1"/>
  <c r="C70" i="1"/>
  <c r="D70" i="1"/>
  <c r="E70" i="1"/>
  <c r="F70" i="1"/>
  <c r="G71" i="1"/>
  <c r="G70" i="1" s="1"/>
  <c r="G72" i="1"/>
  <c r="G73" i="1"/>
  <c r="B74" i="1"/>
  <c r="C74" i="1"/>
  <c r="D74" i="1"/>
  <c r="E74" i="1"/>
  <c r="F74" i="1"/>
  <c r="G75" i="1"/>
  <c r="G74" i="1" s="1"/>
  <c r="G76" i="1"/>
  <c r="G77" i="1"/>
  <c r="G78" i="1"/>
  <c r="G79" i="1"/>
  <c r="G80" i="1"/>
  <c r="G81" i="1"/>
  <c r="B84" i="1"/>
  <c r="B83" i="1" s="1"/>
  <c r="C84" i="1"/>
  <c r="C83" i="1" s="1"/>
  <c r="D84" i="1"/>
  <c r="D83" i="1" s="1"/>
  <c r="E84" i="1"/>
  <c r="F84" i="1"/>
  <c r="G85" i="1"/>
  <c r="G84" i="1" s="1"/>
  <c r="G86" i="1"/>
  <c r="G87" i="1"/>
  <c r="G88" i="1"/>
  <c r="G89" i="1"/>
  <c r="G90" i="1"/>
  <c r="G91" i="1"/>
  <c r="B92" i="1"/>
  <c r="C92" i="1"/>
  <c r="D92" i="1"/>
  <c r="E92" i="1"/>
  <c r="F92" i="1"/>
  <c r="G93" i="1"/>
  <c r="G92" i="1" s="1"/>
  <c r="G94" i="1"/>
  <c r="G95" i="1"/>
  <c r="G96" i="1"/>
  <c r="G97" i="1"/>
  <c r="G98" i="1"/>
  <c r="G99" i="1"/>
  <c r="G100" i="1"/>
  <c r="G101" i="1"/>
  <c r="B102" i="1"/>
  <c r="C102" i="1"/>
  <c r="D102" i="1"/>
  <c r="E102" i="1"/>
  <c r="F102" i="1"/>
  <c r="G103" i="1"/>
  <c r="G102" i="1" s="1"/>
  <c r="G104" i="1"/>
  <c r="G105" i="1"/>
  <c r="G106" i="1"/>
  <c r="G107" i="1"/>
  <c r="G108" i="1"/>
  <c r="G109" i="1"/>
  <c r="G110" i="1"/>
  <c r="G111" i="1"/>
  <c r="B112" i="1"/>
  <c r="C112" i="1"/>
  <c r="D112" i="1"/>
  <c r="E112" i="1"/>
  <c r="E83" i="1" s="1"/>
  <c r="F112" i="1"/>
  <c r="F83" i="1" s="1"/>
  <c r="G112" i="1"/>
  <c r="G113" i="1"/>
  <c r="G114" i="1"/>
  <c r="G115" i="1"/>
  <c r="G116" i="1"/>
  <c r="G117" i="1"/>
  <c r="G118" i="1"/>
  <c r="G119" i="1"/>
  <c r="G120" i="1"/>
  <c r="G121" i="1"/>
  <c r="B122" i="1"/>
  <c r="C122" i="1"/>
  <c r="D122" i="1"/>
  <c r="E122" i="1"/>
  <c r="F122" i="1"/>
  <c r="G123" i="1"/>
  <c r="G122" i="1" s="1"/>
  <c r="G124" i="1"/>
  <c r="G125" i="1"/>
  <c r="G126" i="1"/>
  <c r="G127" i="1"/>
  <c r="G128" i="1"/>
  <c r="G129" i="1"/>
  <c r="G130" i="1"/>
  <c r="G131" i="1"/>
  <c r="B132" i="1"/>
  <c r="C132" i="1"/>
  <c r="D132" i="1"/>
  <c r="E132" i="1"/>
  <c r="F132" i="1"/>
  <c r="G133" i="1"/>
  <c r="G132" i="1" s="1"/>
  <c r="G134" i="1"/>
  <c r="G135" i="1"/>
  <c r="B136" i="1"/>
  <c r="D136" i="1"/>
  <c r="E136" i="1"/>
  <c r="F136" i="1"/>
  <c r="G136" i="1"/>
  <c r="G137" i="1"/>
  <c r="G138" i="1"/>
  <c r="G139" i="1"/>
  <c r="G140" i="1"/>
  <c r="G141" i="1"/>
  <c r="G142" i="1"/>
  <c r="G143" i="1"/>
  <c r="G144" i="1"/>
  <c r="B145" i="1"/>
  <c r="C145" i="1"/>
  <c r="D145" i="1"/>
  <c r="E145" i="1"/>
  <c r="F145" i="1"/>
  <c r="G146" i="1"/>
  <c r="G147" i="1"/>
  <c r="G145" i="1" s="1"/>
  <c r="G148" i="1"/>
  <c r="B149" i="1"/>
  <c r="C149" i="1"/>
  <c r="D149" i="1"/>
  <c r="E149" i="1"/>
  <c r="F149" i="1"/>
  <c r="G150" i="1"/>
  <c r="G149" i="1" s="1"/>
  <c r="G151" i="1"/>
  <c r="G152" i="1"/>
  <c r="G153" i="1"/>
  <c r="G154" i="1"/>
  <c r="G155" i="1"/>
  <c r="G156" i="1"/>
  <c r="G9" i="1" l="1"/>
  <c r="B158" i="1"/>
  <c r="G83" i="1"/>
  <c r="F158" i="1"/>
  <c r="G158" i="1" l="1"/>
</calcChain>
</file>

<file path=xl/sharedStrings.xml><?xml version="1.0" encoding="utf-8"?>
<sst xmlns="http://schemas.openxmlformats.org/spreadsheetml/2006/main" count="163" uniqueCount="92">
  <si>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</si>
  <si>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</si>
  <si>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</si>
  <si>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</si>
  <si>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</si>
  <si>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</si>
  <si>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</si>
  <si>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</si>
  <si>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</si>
  <si>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</si>
  <si>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</si>
  <si>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</si>
  <si>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</si>
  <si>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</si>
  <si>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</si>
  <si>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</si>
  <si>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</si>
  <si>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</si>
  <si>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</si>
  <si>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</si>
  <si>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</si>
  <si>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/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</si>
  <si>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</si>
  <si>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</si>
  <si>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</si>
  <si>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</si>
  <si>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</si>
  <si>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</si>
  <si>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</si>
  <si>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</si>
  <si>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</si>
  <si>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</si>
  <si>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</si>
  <si>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</si>
  <si>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</si>
  <si>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</si>
  <si>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</si>
  <si>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</si>
  <si>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</si>
  <si>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</si>
  <si>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</si>
  <si>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</si>
  <si>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</si>
  <si>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</si>
  <si>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</si>
  <si>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</si>
  <si>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</si>
  <si>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</si>
  <si>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</si>
  <si>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</si>
  <si>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</si>
  <si>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</si>
  <si>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</si>
  <si>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</si>
  <si>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</si>
  <si>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</si>
  <si>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</si>
  <si>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</si>
  <si>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</si>
  <si>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</si>
  <si>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</si>
  <si>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</si>
  <si>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</si>
  <si>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</si>
  <si>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</si>
  <si>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</si>
  <si>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</si>
  <si>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</si>
  <si>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</si>
  <si>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</si>
  <si>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</si>
  <si>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</si>
  <si>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</si>
  <si>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</si>
  <si>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</si>
  <si>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</si>
  <si>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g5) Inversiones en Fideicomisos, Mandatos y Otros Análogos
        Fideicomiso de Desastres Naturales (Informativo)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</si>
  <si>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</si>
  <si>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</si>
  <si>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</si>
  <si>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</si>
  <si>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</si>
  <si>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</si>
  <si>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</si>
  <si>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</si>
  <si>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</si>
  <si>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</si>
  <si>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31 de diciembre de 2022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</si>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</sst>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0" borderId="3" xfId="0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indent="3"/>
    </xf>
    <xf numFmtId="4" fontId="1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indent="3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indent="9"/>
    </xf>
    <xf numFmtId="0" fontId="0" fillId="2" borderId="4" xfId="0" applyFill="1" applyBorder="1" applyAlignment="1">
      <alignment horizontal="left" indent="9"/>
    </xf>
    <xf numFmtId="0" fontId="0" fillId="2" borderId="4" xfId="0" applyFill="1" applyBorder="1" applyAlignment="1">
      <alignment horizontal="left" vertical="center" indent="6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9"/>
    </xf>
    <xf numFmtId="0" fontId="2" fillId="2" borderId="4" xfId="0" applyFont="1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wrapText="1" indent="9"/>
    </xf>
    <xf numFmtId="4" fontId="1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3%20Informe%20Anal&#237;tico%20de%20Obligaciones%20Difer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DF_4T_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  <sheetName val="Formato 6 c)"/>
      <sheetName val="Formato 6 d)"/>
    </sheetNames>
    <sheetDataSet>
      <sheetData sheetId="0">
        <row r="9">
          <cell r="B9">
            <v>11307589765</v>
          </cell>
          <cell r="C9">
            <v>115233827.97</v>
          </cell>
          <cell r="D9">
            <v>11422823592.969999</v>
          </cell>
          <cell r="E9">
            <v>10629052877.919998</v>
          </cell>
          <cell r="F9">
            <v>10561499109.76</v>
          </cell>
          <cell r="G9">
            <v>793770715.04999995</v>
          </cell>
        </row>
        <row r="37">
          <cell r="B37">
            <v>11042353021</v>
          </cell>
          <cell r="C37">
            <v>1938748779.9399998</v>
          </cell>
          <cell r="D37">
            <v>12981101800.940001</v>
          </cell>
          <cell r="E37">
            <v>12805351478.27</v>
          </cell>
          <cell r="F37">
            <v>12796156331.760002</v>
          </cell>
          <cell r="G37">
            <v>175750322.67000061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203A-DC31-482C-9078-778A7B266D56}">
  <sheetPr>
    <pageSetUpPr fitToPage="1"/>
  </sheetPr>
  <dimension ref="A1:IV161"/>
  <sheetViews>
    <sheetView tabSelected="1" zoomScale="70" zoomScaleNormal="70" workbookViewId="0">
      <pane xSplit="1" topLeftCell="B1" activePane="topRight" state="frozen"/>
      <selection activeCell="A22" sqref="A22"/>
      <selection pane="topRight" sqref="A1:G1"/>
    </sheetView>
  </sheetViews>
  <sheetFormatPr baseColWidth="10" defaultColWidth="1" defaultRowHeight="14.5" zeroHeight="1" x14ac:dyDescent="0.35"/>
  <cols>
    <col min="1" max="1" width="99.36328125" customWidth="1"/>
    <col min="2" max="2" width="19.453125" customWidth="1"/>
    <col min="3" max="3" width="18.90625" customWidth="1"/>
    <col min="4" max="4" width="19.36328125" customWidth="1"/>
    <col min="5" max="5" width="19.08984375" customWidth="1"/>
    <col min="6" max="6" width="19.36328125" customWidth="1"/>
    <col min="7" max="7" width="17.54296875" customWidth="1"/>
    <col min="8" max="255" width="11.453125" hidden="1" customWidth="1"/>
  </cols>
  <sheetData>
    <row r="1" spans="1:7" ht="21" x14ac:dyDescent="0.35">
      <c r="A1" s="30" t="s">
        <v>91</v>
      </c>
      <c r="B1" s="29"/>
      <c r="C1" s="29"/>
      <c r="D1" s="29"/>
      <c r="E1" s="29"/>
      <c r="F1" s="29"/>
      <c r="G1" s="29"/>
    </row>
    <row r="2" spans="1:7" x14ac:dyDescent="0.35">
      <c r="A2" s="28" t="s">
        <v>90</v>
      </c>
      <c r="B2" s="28"/>
      <c r="C2" s="28"/>
      <c r="D2" s="28"/>
      <c r="E2" s="28"/>
      <c r="F2" s="28"/>
      <c r="G2" s="28"/>
    </row>
    <row r="3" spans="1:7" x14ac:dyDescent="0.35">
      <c r="A3" s="27" t="s">
        <v>89</v>
      </c>
      <c r="B3" s="27"/>
      <c r="C3" s="27"/>
      <c r="D3" s="27"/>
      <c r="E3" s="27"/>
      <c r="F3" s="27"/>
      <c r="G3" s="27"/>
    </row>
    <row r="4" spans="1:7" x14ac:dyDescent="0.35">
      <c r="A4" s="27" t="s">
        <v>88</v>
      </c>
      <c r="B4" s="27"/>
      <c r="C4" s="27"/>
      <c r="D4" s="27"/>
      <c r="E4" s="27"/>
      <c r="F4" s="27"/>
      <c r="G4" s="27"/>
    </row>
    <row r="5" spans="1:7" x14ac:dyDescent="0.35">
      <c r="A5" s="26" t="s">
        <v>87</v>
      </c>
      <c r="B5" s="25"/>
      <c r="C5" s="25"/>
      <c r="D5" s="25"/>
      <c r="E5" s="25"/>
      <c r="F5" s="25"/>
      <c r="G5" s="24"/>
    </row>
    <row r="6" spans="1:7" x14ac:dyDescent="0.35">
      <c r="A6" s="23" t="s">
        <v>86</v>
      </c>
      <c r="B6" s="23"/>
      <c r="C6" s="23"/>
      <c r="D6" s="23"/>
      <c r="E6" s="23"/>
      <c r="F6" s="23"/>
      <c r="G6" s="23"/>
    </row>
    <row r="7" spans="1:7" x14ac:dyDescent="0.35">
      <c r="A7" s="20" t="s">
        <v>85</v>
      </c>
      <c r="B7" s="20" t="s">
        <v>84</v>
      </c>
      <c r="C7" s="20"/>
      <c r="D7" s="20"/>
      <c r="E7" s="20"/>
      <c r="F7" s="20"/>
      <c r="G7" s="22" t="s">
        <v>83</v>
      </c>
    </row>
    <row r="8" spans="1:7" ht="29" x14ac:dyDescent="0.35">
      <c r="A8" s="20"/>
      <c r="B8" s="21" t="s">
        <v>82</v>
      </c>
      <c r="C8" s="21" t="s">
        <v>81</v>
      </c>
      <c r="D8" s="21" t="s">
        <v>80</v>
      </c>
      <c r="E8" s="21" t="s">
        <v>79</v>
      </c>
      <c r="F8" s="21" t="s">
        <v>78</v>
      </c>
      <c r="G8" s="20"/>
    </row>
    <row r="9" spans="1:7" x14ac:dyDescent="0.35">
      <c r="A9" s="19" t="s">
        <v>77</v>
      </c>
      <c r="B9" s="5">
        <f>SUM(B10,B18,B28,B38,B48,B58,B62,B70,B74)</f>
        <v>11307589765</v>
      </c>
      <c r="C9" s="5">
        <f>SUM(C10,C18,C28,C38,C48,C58,C62,C70,C74)</f>
        <v>115233827.97</v>
      </c>
      <c r="D9" s="5">
        <f>SUM(D10,D18,D28,D38,D48,D58,D62,D70,D74)</f>
        <v>11422823592.969999</v>
      </c>
      <c r="E9" s="5">
        <f>SUM(E10,E18,E28,E38,E48,E58,E62,E70,E74)</f>
        <v>10629052877.920002</v>
      </c>
      <c r="F9" s="5">
        <f>SUM(F10,F18,F28,F38,F48,F58,F62,F70,F74)</f>
        <v>10561499109.76</v>
      </c>
      <c r="G9" s="5">
        <f>SUM(G10,G18,G28,G38,G48,G58,G62,G70,G74)</f>
        <v>793770715.05000019</v>
      </c>
    </row>
    <row r="10" spans="1:7" x14ac:dyDescent="0.35">
      <c r="A10" s="12" t="s">
        <v>74</v>
      </c>
      <c r="B10" s="9">
        <f>SUM(B11:B17)</f>
        <v>2303008432</v>
      </c>
      <c r="C10" s="18">
        <f>SUM(C11:C17)</f>
        <v>-25163386.02</v>
      </c>
      <c r="D10" s="9">
        <f>SUM(D11:D17)</f>
        <v>2277845045.9799995</v>
      </c>
      <c r="E10" s="9">
        <f>SUM(E11:E17)</f>
        <v>2189555925.1300001</v>
      </c>
      <c r="F10" s="18">
        <f>SUM(F11:F17)</f>
        <v>2189555925.1300001</v>
      </c>
      <c r="G10" s="9">
        <f>SUM(G11:G17)</f>
        <v>88289120.849999964</v>
      </c>
    </row>
    <row r="11" spans="1:7" x14ac:dyDescent="0.35">
      <c r="A11" s="10" t="s">
        <v>73</v>
      </c>
      <c r="B11" s="9">
        <v>1140008315</v>
      </c>
      <c r="C11" s="9">
        <v>-10347890.51</v>
      </c>
      <c r="D11" s="9">
        <v>1129660424.49</v>
      </c>
      <c r="E11" s="9">
        <v>1106987474.48</v>
      </c>
      <c r="F11" s="9">
        <v>1106987474.48</v>
      </c>
      <c r="G11" s="9">
        <f>D11-E11</f>
        <v>22672950.00999999</v>
      </c>
    </row>
    <row r="12" spans="1:7" x14ac:dyDescent="0.35">
      <c r="A12" s="10" t="s">
        <v>72</v>
      </c>
      <c r="B12" s="9">
        <v>69219841</v>
      </c>
      <c r="C12" s="9">
        <v>-2602065.63</v>
      </c>
      <c r="D12" s="9">
        <v>66617775.369999997</v>
      </c>
      <c r="E12" s="9">
        <v>60905170.049999997</v>
      </c>
      <c r="F12" s="9">
        <v>60905170.049999997</v>
      </c>
      <c r="G12" s="9">
        <f>D12-E12</f>
        <v>5712605.3200000003</v>
      </c>
    </row>
    <row r="13" spans="1:7" x14ac:dyDescent="0.35">
      <c r="A13" s="10" t="s">
        <v>71</v>
      </c>
      <c r="B13" s="9">
        <v>544951706</v>
      </c>
      <c r="C13" s="9">
        <v>-18035092.52</v>
      </c>
      <c r="D13" s="9">
        <v>526916613.48000002</v>
      </c>
      <c r="E13" s="9">
        <v>514891516.18000001</v>
      </c>
      <c r="F13" s="9">
        <v>514891516.18000001</v>
      </c>
      <c r="G13" s="9">
        <f>D13-E13</f>
        <v>12025097.300000012</v>
      </c>
    </row>
    <row r="14" spans="1:7" x14ac:dyDescent="0.35">
      <c r="A14" s="10" t="s">
        <v>70</v>
      </c>
      <c r="B14" s="9">
        <v>543487249</v>
      </c>
      <c r="C14" s="9">
        <v>-24530871.98</v>
      </c>
      <c r="D14" s="9">
        <v>518956377.01999998</v>
      </c>
      <c r="E14" s="9">
        <v>476419229.80000001</v>
      </c>
      <c r="F14" s="9">
        <v>476419229.80000001</v>
      </c>
      <c r="G14" s="9">
        <f>D14-E14</f>
        <v>42537147.219999969</v>
      </c>
    </row>
    <row r="15" spans="1:7" x14ac:dyDescent="0.35">
      <c r="A15" s="10" t="s">
        <v>69</v>
      </c>
      <c r="B15" s="9">
        <v>0</v>
      </c>
      <c r="C15" s="9">
        <v>30352534.620000001</v>
      </c>
      <c r="D15" s="9">
        <v>30352534.620000001</v>
      </c>
      <c r="E15" s="9">
        <v>30352534.620000001</v>
      </c>
      <c r="F15" s="9">
        <v>30352534.620000001</v>
      </c>
      <c r="G15" s="9">
        <f>D15-E15</f>
        <v>0</v>
      </c>
    </row>
    <row r="16" spans="1:7" x14ac:dyDescent="0.35">
      <c r="A16" s="10" t="s">
        <v>68</v>
      </c>
      <c r="B16" s="9">
        <v>5341321</v>
      </c>
      <c r="C16" s="9">
        <v>0</v>
      </c>
      <c r="D16" s="9">
        <v>5341321</v>
      </c>
      <c r="E16" s="9">
        <v>0</v>
      </c>
      <c r="F16" s="9">
        <v>0</v>
      </c>
      <c r="G16" s="9">
        <f>D16-E16</f>
        <v>5341321</v>
      </c>
    </row>
    <row r="17" spans="1:7" x14ac:dyDescent="0.35">
      <c r="A17" s="10" t="s">
        <v>67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x14ac:dyDescent="0.35">
      <c r="A18" s="12" t="s">
        <v>66</v>
      </c>
      <c r="B18" s="9">
        <f>SUM(B19:B27)</f>
        <v>500393932</v>
      </c>
      <c r="C18" s="9">
        <f>SUM(C19:C27)</f>
        <v>-169253700.94999999</v>
      </c>
      <c r="D18" s="9">
        <f>SUM(D19:D27)</f>
        <v>331140231.05000007</v>
      </c>
      <c r="E18" s="9">
        <f>SUM(E19:E27)</f>
        <v>282784737.93999994</v>
      </c>
      <c r="F18" s="9">
        <f>SUM(F19:F27)</f>
        <v>282763938.11999995</v>
      </c>
      <c r="G18" s="9">
        <f>SUM(G19:G27)</f>
        <v>48355493.110000014</v>
      </c>
    </row>
    <row r="19" spans="1:7" x14ac:dyDescent="0.35">
      <c r="A19" s="10" t="s">
        <v>65</v>
      </c>
      <c r="B19" s="9">
        <v>165024083</v>
      </c>
      <c r="C19" s="9">
        <v>-65349404.630000003</v>
      </c>
      <c r="D19" s="9">
        <v>99674678.370000005</v>
      </c>
      <c r="E19" s="9">
        <v>87383216.439999998</v>
      </c>
      <c r="F19" s="9">
        <v>87383216.439999998</v>
      </c>
      <c r="G19" s="9">
        <f>D19-E19</f>
        <v>12291461.930000007</v>
      </c>
    </row>
    <row r="20" spans="1:7" x14ac:dyDescent="0.35">
      <c r="A20" s="10" t="s">
        <v>64</v>
      </c>
      <c r="B20" s="9">
        <v>72526512</v>
      </c>
      <c r="C20" s="9">
        <v>-22820695.07</v>
      </c>
      <c r="D20" s="9">
        <v>49705816.93</v>
      </c>
      <c r="E20" s="9">
        <v>48885322.909999996</v>
      </c>
      <c r="F20" s="9">
        <v>48885322.909999996</v>
      </c>
      <c r="G20" s="9">
        <f>D20-E20</f>
        <v>820494.02000000328</v>
      </c>
    </row>
    <row r="21" spans="1:7" x14ac:dyDescent="0.35">
      <c r="A21" s="10" t="s">
        <v>63</v>
      </c>
      <c r="B21" s="9">
        <v>6475</v>
      </c>
      <c r="C21" s="9">
        <v>2168223.4</v>
      </c>
      <c r="D21" s="9">
        <v>2174698.4</v>
      </c>
      <c r="E21" s="9">
        <v>1619639.44</v>
      </c>
      <c r="F21" s="9">
        <v>1619639.44</v>
      </c>
      <c r="G21" s="9">
        <f>D21-E21</f>
        <v>555058.96</v>
      </c>
    </row>
    <row r="22" spans="1:7" x14ac:dyDescent="0.35">
      <c r="A22" s="10" t="s">
        <v>62</v>
      </c>
      <c r="B22" s="9">
        <v>9520468</v>
      </c>
      <c r="C22" s="9">
        <v>-4158.2</v>
      </c>
      <c r="D22" s="9">
        <v>9516309.8000000007</v>
      </c>
      <c r="E22" s="9">
        <v>5263254.1399999997</v>
      </c>
      <c r="F22" s="9">
        <v>5263254.1399999997</v>
      </c>
      <c r="G22" s="9">
        <f>D22-E22</f>
        <v>4253055.6600000011</v>
      </c>
    </row>
    <row r="23" spans="1:7" x14ac:dyDescent="0.35">
      <c r="A23" s="10" t="s">
        <v>61</v>
      </c>
      <c r="B23" s="9">
        <v>72999890</v>
      </c>
      <c r="C23" s="9">
        <v>-36362600.560000002</v>
      </c>
      <c r="D23" s="9">
        <v>36637289.439999998</v>
      </c>
      <c r="E23" s="9">
        <v>36521224.770000003</v>
      </c>
      <c r="F23" s="9">
        <v>36521224.770000003</v>
      </c>
      <c r="G23" s="9">
        <f>D23-E23</f>
        <v>116064.66999999434</v>
      </c>
    </row>
    <row r="24" spans="1:7" x14ac:dyDescent="0.35">
      <c r="A24" s="10" t="s">
        <v>60</v>
      </c>
      <c r="B24" s="9">
        <v>148428571</v>
      </c>
      <c r="C24" s="9">
        <v>-51265252.299999997</v>
      </c>
      <c r="D24" s="9">
        <v>97163318.700000003</v>
      </c>
      <c r="E24" s="9">
        <v>70568602.959999993</v>
      </c>
      <c r="F24" s="9">
        <v>70568602.959999993</v>
      </c>
      <c r="G24" s="9">
        <f>D24-E24</f>
        <v>26594715.74000001</v>
      </c>
    </row>
    <row r="25" spans="1:7" x14ac:dyDescent="0.35">
      <c r="A25" s="10" t="s">
        <v>59</v>
      </c>
      <c r="B25" s="9">
        <v>12685683</v>
      </c>
      <c r="C25" s="9">
        <v>-634274.67000000004</v>
      </c>
      <c r="D25" s="9">
        <v>12051408.33</v>
      </c>
      <c r="E25" s="9">
        <v>9766049.7100000009</v>
      </c>
      <c r="F25" s="9">
        <v>9745249.8900000006</v>
      </c>
      <c r="G25" s="9">
        <f>D25-E25</f>
        <v>2285358.6199999992</v>
      </c>
    </row>
    <row r="26" spans="1:7" x14ac:dyDescent="0.35">
      <c r="A26" s="10" t="s">
        <v>58</v>
      </c>
      <c r="B26" s="9">
        <v>812690</v>
      </c>
      <c r="C26" s="9">
        <v>2357529.36</v>
      </c>
      <c r="D26" s="9">
        <v>3170219.36</v>
      </c>
      <c r="E26" s="9">
        <v>2805862.76</v>
      </c>
      <c r="F26" s="9">
        <v>2805862.76</v>
      </c>
      <c r="G26" s="9">
        <f>D26-E26</f>
        <v>364356.60000000009</v>
      </c>
    </row>
    <row r="27" spans="1:7" x14ac:dyDescent="0.35">
      <c r="A27" s="10" t="s">
        <v>57</v>
      </c>
      <c r="B27" s="9">
        <v>18389560</v>
      </c>
      <c r="C27" s="9">
        <v>2656931.7200000002</v>
      </c>
      <c r="D27" s="9">
        <v>21046491.719999999</v>
      </c>
      <c r="E27" s="9">
        <v>19971564.809999999</v>
      </c>
      <c r="F27" s="9">
        <v>19971564.809999999</v>
      </c>
      <c r="G27" s="9">
        <f>D27-E27</f>
        <v>1074926.9100000001</v>
      </c>
    </row>
    <row r="28" spans="1:7" x14ac:dyDescent="0.35">
      <c r="A28" s="12" t="s">
        <v>56</v>
      </c>
      <c r="B28" s="9">
        <f>SUM(B29:B37)</f>
        <v>864772418</v>
      </c>
      <c r="C28" s="9">
        <f>SUM(C29:C37)</f>
        <v>-130196283.99000001</v>
      </c>
      <c r="D28" s="9">
        <f>SUM(D29:D37)</f>
        <v>734576134.01000011</v>
      </c>
      <c r="E28" s="9">
        <f>SUM(E29:E37)</f>
        <v>628130944.99000001</v>
      </c>
      <c r="F28" s="9">
        <f>SUM(F29:F37)</f>
        <v>615304750.29999995</v>
      </c>
      <c r="G28" s="9">
        <f>SUM(G29:G37)</f>
        <v>106445189.02000001</v>
      </c>
    </row>
    <row r="29" spans="1:7" x14ac:dyDescent="0.35">
      <c r="A29" s="10" t="s">
        <v>55</v>
      </c>
      <c r="B29" s="9">
        <v>66653529</v>
      </c>
      <c r="C29" s="9">
        <v>4264157.7300000004</v>
      </c>
      <c r="D29" s="9">
        <v>70917686.730000004</v>
      </c>
      <c r="E29" s="9">
        <v>64307675.560000002</v>
      </c>
      <c r="F29" s="9">
        <v>64307675.560000002</v>
      </c>
      <c r="G29" s="9">
        <f>D29-E29</f>
        <v>6610011.1700000018</v>
      </c>
    </row>
    <row r="30" spans="1:7" x14ac:dyDescent="0.35">
      <c r="A30" s="10" t="s">
        <v>54</v>
      </c>
      <c r="B30" s="9">
        <v>125579607</v>
      </c>
      <c r="C30" s="9">
        <v>-40539835.600000001</v>
      </c>
      <c r="D30" s="9">
        <v>85039771.400000006</v>
      </c>
      <c r="E30" s="9">
        <v>78681054.340000004</v>
      </c>
      <c r="F30" s="9">
        <v>78477760.319999993</v>
      </c>
      <c r="G30" s="9">
        <f>D30-E30</f>
        <v>6358717.0600000024</v>
      </c>
    </row>
    <row r="31" spans="1:7" x14ac:dyDescent="0.35">
      <c r="A31" s="10" t="s">
        <v>53</v>
      </c>
      <c r="B31" s="9">
        <v>171908044</v>
      </c>
      <c r="C31" s="9">
        <v>-5512352.9100000001</v>
      </c>
      <c r="D31" s="9">
        <v>166395691.09</v>
      </c>
      <c r="E31" s="9">
        <v>155076561.5</v>
      </c>
      <c r="F31" s="9">
        <v>153336561.5</v>
      </c>
      <c r="G31" s="9">
        <f>D31-E31</f>
        <v>11319129.590000004</v>
      </c>
    </row>
    <row r="32" spans="1:7" x14ac:dyDescent="0.35">
      <c r="A32" s="10" t="s">
        <v>52</v>
      </c>
      <c r="B32" s="9">
        <v>70211633</v>
      </c>
      <c r="C32" s="9">
        <v>-2848861.67</v>
      </c>
      <c r="D32" s="9">
        <v>67362771.329999998</v>
      </c>
      <c r="E32" s="9">
        <v>51704848.530000001</v>
      </c>
      <c r="F32" s="9">
        <v>51704848.530000001</v>
      </c>
      <c r="G32" s="9">
        <f>D32-E32</f>
        <v>15657922.799999997</v>
      </c>
    </row>
    <row r="33" spans="1:7" x14ac:dyDescent="0.35">
      <c r="A33" s="10" t="s">
        <v>51</v>
      </c>
      <c r="B33" s="9">
        <v>125030186</v>
      </c>
      <c r="C33" s="9">
        <v>-33244653.539999999</v>
      </c>
      <c r="D33" s="9">
        <v>91785532.459999993</v>
      </c>
      <c r="E33" s="9">
        <v>32563245.379999999</v>
      </c>
      <c r="F33" s="9">
        <v>32549887.899999999</v>
      </c>
      <c r="G33" s="9">
        <f>D33-E33</f>
        <v>59222287.079999998</v>
      </c>
    </row>
    <row r="34" spans="1:7" x14ac:dyDescent="0.35">
      <c r="A34" s="10" t="s">
        <v>50</v>
      </c>
      <c r="B34" s="9">
        <v>93411959</v>
      </c>
      <c r="C34" s="9">
        <v>12472548.720000001</v>
      </c>
      <c r="D34" s="9">
        <v>105884507.72</v>
      </c>
      <c r="E34" s="9">
        <v>105462972.67</v>
      </c>
      <c r="F34" s="9">
        <v>105462972.67</v>
      </c>
      <c r="G34" s="9">
        <f>D34-E34</f>
        <v>421535.04999999702</v>
      </c>
    </row>
    <row r="35" spans="1:7" x14ac:dyDescent="0.35">
      <c r="A35" s="10" t="s">
        <v>49</v>
      </c>
      <c r="B35" s="9">
        <v>17350403</v>
      </c>
      <c r="C35" s="9">
        <v>-1541971.68</v>
      </c>
      <c r="D35" s="9">
        <v>15808431.32</v>
      </c>
      <c r="E35" s="9">
        <v>14025758.43</v>
      </c>
      <c r="F35" s="9">
        <v>14025758.43</v>
      </c>
      <c r="G35" s="9">
        <f>D35-E35</f>
        <v>1782672.8900000006</v>
      </c>
    </row>
    <row r="36" spans="1:7" x14ac:dyDescent="0.35">
      <c r="A36" s="10" t="s">
        <v>48</v>
      </c>
      <c r="B36" s="9">
        <v>63996768</v>
      </c>
      <c r="C36" s="9">
        <v>-30933697.539999999</v>
      </c>
      <c r="D36" s="9">
        <v>33063070.460000001</v>
      </c>
      <c r="E36" s="9">
        <v>31677406.870000001</v>
      </c>
      <c r="F36" s="9">
        <v>31677406.870000001</v>
      </c>
      <c r="G36" s="9">
        <f>D36-E36</f>
        <v>1385663.5899999999</v>
      </c>
    </row>
    <row r="37" spans="1:7" x14ac:dyDescent="0.35">
      <c r="A37" s="10" t="s">
        <v>47</v>
      </c>
      <c r="B37" s="9">
        <v>130630289</v>
      </c>
      <c r="C37" s="9">
        <v>-32311617.5</v>
      </c>
      <c r="D37" s="9">
        <v>98318671.5</v>
      </c>
      <c r="E37" s="9">
        <v>94631421.709999993</v>
      </c>
      <c r="F37" s="9">
        <v>83761878.519999996</v>
      </c>
      <c r="G37" s="9">
        <f>D37-E37</f>
        <v>3687249.7900000066</v>
      </c>
    </row>
    <row r="38" spans="1:7" x14ac:dyDescent="0.35">
      <c r="A38" s="12" t="s">
        <v>46</v>
      </c>
      <c r="B38" s="9">
        <f>SUM(B39:B47)</f>
        <v>4104301129</v>
      </c>
      <c r="C38" s="9">
        <f>SUM(C39:C47)</f>
        <v>198046154.19000003</v>
      </c>
      <c r="D38" s="9">
        <f>SUM(D39:D47)</f>
        <v>4302347283.1900005</v>
      </c>
      <c r="E38" s="9">
        <f>SUM(E39:E47)</f>
        <v>4095481689.5599999</v>
      </c>
      <c r="F38" s="9">
        <f>SUM(F39:F47)</f>
        <v>4093520874.7499995</v>
      </c>
      <c r="G38" s="9">
        <f>SUM(G39:G47)</f>
        <v>206865593.63000017</v>
      </c>
    </row>
    <row r="39" spans="1:7" x14ac:dyDescent="0.35">
      <c r="A39" s="10" t="s">
        <v>45</v>
      </c>
      <c r="B39" s="9">
        <v>896925990</v>
      </c>
      <c r="C39" s="9">
        <v>42974988.149999999</v>
      </c>
      <c r="D39" s="9">
        <v>939900978.14999998</v>
      </c>
      <c r="E39" s="9">
        <v>937794894.92999995</v>
      </c>
      <c r="F39" s="9">
        <v>937794894.92999995</v>
      </c>
      <c r="G39" s="9">
        <f>D39-E39</f>
        <v>2106083.2200000286</v>
      </c>
    </row>
    <row r="40" spans="1:7" x14ac:dyDescent="0.35">
      <c r="A40" s="10" t="s">
        <v>44</v>
      </c>
      <c r="B40" s="9">
        <v>2700654341</v>
      </c>
      <c r="C40" s="9">
        <v>191304261.02000001</v>
      </c>
      <c r="D40" s="9">
        <v>2891958602.02</v>
      </c>
      <c r="E40" s="9">
        <v>2728497228.9099998</v>
      </c>
      <c r="F40" s="9">
        <v>2726536414.0999999</v>
      </c>
      <c r="G40" s="9">
        <f>D40-E40</f>
        <v>163461373.11000013</v>
      </c>
    </row>
    <row r="41" spans="1:7" x14ac:dyDescent="0.35">
      <c r="A41" s="10" t="s">
        <v>43</v>
      </c>
      <c r="B41" s="9">
        <v>72000000</v>
      </c>
      <c r="C41" s="9">
        <v>-9524000</v>
      </c>
      <c r="D41" s="9">
        <v>62476000</v>
      </c>
      <c r="E41" s="9">
        <v>47319521.159999996</v>
      </c>
      <c r="F41" s="9">
        <v>47319521.159999996</v>
      </c>
      <c r="G41" s="9">
        <f>D41-E41</f>
        <v>15156478.840000004</v>
      </c>
    </row>
    <row r="42" spans="1:7" x14ac:dyDescent="0.35">
      <c r="A42" s="10" t="s">
        <v>42</v>
      </c>
      <c r="B42" s="9">
        <v>386561258</v>
      </c>
      <c r="C42" s="9">
        <v>-56462874.039999999</v>
      </c>
      <c r="D42" s="9">
        <v>330098383.95999998</v>
      </c>
      <c r="E42" s="9">
        <v>319337885.02999997</v>
      </c>
      <c r="F42" s="9">
        <v>319337885.02999997</v>
      </c>
      <c r="G42" s="9">
        <f>D42-E42</f>
        <v>10760498.930000007</v>
      </c>
    </row>
    <row r="43" spans="1:7" x14ac:dyDescent="0.35">
      <c r="A43" s="10" t="s">
        <v>41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 x14ac:dyDescent="0.35">
      <c r="A44" s="10" t="s">
        <v>40</v>
      </c>
      <c r="B44" s="9">
        <v>47151000</v>
      </c>
      <c r="C44" s="9">
        <v>30762319.059999999</v>
      </c>
      <c r="D44" s="9">
        <v>77913319.060000002</v>
      </c>
      <c r="E44" s="9">
        <v>62532159.530000001</v>
      </c>
      <c r="F44" s="9">
        <v>62532159.530000001</v>
      </c>
      <c r="G44" s="9">
        <f>D44-E44</f>
        <v>15381159.530000001</v>
      </c>
    </row>
    <row r="45" spans="1:7" x14ac:dyDescent="0.35">
      <c r="A45" s="10" t="s">
        <v>39</v>
      </c>
      <c r="B45" s="9">
        <v>1008540</v>
      </c>
      <c r="C45" s="9">
        <v>-1008540</v>
      </c>
      <c r="D45" s="9">
        <v>0</v>
      </c>
      <c r="E45" s="9">
        <v>0</v>
      </c>
      <c r="F45" s="9">
        <v>0</v>
      </c>
      <c r="G45" s="9">
        <f>D45-E45</f>
        <v>0</v>
      </c>
    </row>
    <row r="46" spans="1:7" x14ac:dyDescent="0.35">
      <c r="A46" s="10" t="s">
        <v>38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" x14ac:dyDescent="0.35">
      <c r="A47" s="10" t="s">
        <v>37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 x14ac:dyDescent="0.35">
      <c r="A48" s="12" t="s">
        <v>36</v>
      </c>
      <c r="B48" s="9">
        <f>SUM(B49:B57)</f>
        <v>17420029</v>
      </c>
      <c r="C48" s="9">
        <f>SUM(C49:C57)</f>
        <v>24939180.579999998</v>
      </c>
      <c r="D48" s="9">
        <f>SUM(D49:D57)</f>
        <v>42359209.579999998</v>
      </c>
      <c r="E48" s="9">
        <f>SUM(E49:E57)</f>
        <v>36560955.099999994</v>
      </c>
      <c r="F48" s="9">
        <f>SUM(F49:F57)</f>
        <v>36214545.099999994</v>
      </c>
      <c r="G48" s="9">
        <f>SUM(G49:G57)</f>
        <v>5798254.4800000004</v>
      </c>
    </row>
    <row r="49" spans="1:7" x14ac:dyDescent="0.35">
      <c r="A49" s="10" t="s">
        <v>35</v>
      </c>
      <c r="B49" s="9">
        <v>14487053</v>
      </c>
      <c r="C49" s="9">
        <v>-1265636.7</v>
      </c>
      <c r="D49" s="9">
        <v>13221416.300000001</v>
      </c>
      <c r="E49" s="9">
        <v>8689717.6199999992</v>
      </c>
      <c r="F49" s="9">
        <v>8689717.6199999992</v>
      </c>
      <c r="G49" s="9">
        <f>D49-E49</f>
        <v>4531698.6800000016</v>
      </c>
    </row>
    <row r="50" spans="1:7" x14ac:dyDescent="0.35">
      <c r="A50" s="10" t="s">
        <v>34</v>
      </c>
      <c r="B50" s="9">
        <v>159477</v>
      </c>
      <c r="C50" s="9">
        <v>1099804.07</v>
      </c>
      <c r="D50" s="9">
        <v>1259281.07</v>
      </c>
      <c r="E50" s="9">
        <v>1030623.44</v>
      </c>
      <c r="F50" s="9">
        <v>1030623.44</v>
      </c>
      <c r="G50" s="9">
        <f>D50-E50</f>
        <v>228657.63000000012</v>
      </c>
    </row>
    <row r="51" spans="1:7" x14ac:dyDescent="0.35">
      <c r="A51" s="10" t="s">
        <v>33</v>
      </c>
      <c r="B51" s="9">
        <v>23500</v>
      </c>
      <c r="C51" s="9">
        <v>0</v>
      </c>
      <c r="D51" s="9">
        <v>23500</v>
      </c>
      <c r="E51" s="9">
        <v>0</v>
      </c>
      <c r="F51" s="9">
        <v>0</v>
      </c>
      <c r="G51" s="9">
        <f>D51-E51</f>
        <v>23500</v>
      </c>
    </row>
    <row r="52" spans="1:7" x14ac:dyDescent="0.35">
      <c r="A52" s="10" t="s">
        <v>32</v>
      </c>
      <c r="B52" s="9">
        <v>2610000</v>
      </c>
      <c r="C52" s="9">
        <v>14216933.310000001</v>
      </c>
      <c r="D52" s="9">
        <v>16826933.309999999</v>
      </c>
      <c r="E52" s="9">
        <v>16084558.449999999</v>
      </c>
      <c r="F52" s="9">
        <v>15738148.449999999</v>
      </c>
      <c r="G52" s="9">
        <f>D52-E52</f>
        <v>742374.8599999994</v>
      </c>
    </row>
    <row r="53" spans="1:7" x14ac:dyDescent="0.35">
      <c r="A53" s="10" t="s">
        <v>31</v>
      </c>
      <c r="B53" s="9">
        <v>0</v>
      </c>
      <c r="C53" s="9">
        <v>175000</v>
      </c>
      <c r="D53" s="9">
        <v>175000</v>
      </c>
      <c r="E53" s="9">
        <v>0</v>
      </c>
      <c r="F53" s="9">
        <v>0</v>
      </c>
      <c r="G53" s="9">
        <f>D53-E53</f>
        <v>175000</v>
      </c>
    </row>
    <row r="54" spans="1:7" x14ac:dyDescent="0.35">
      <c r="A54" s="10" t="s">
        <v>30</v>
      </c>
      <c r="B54" s="9">
        <v>99999</v>
      </c>
      <c r="C54" s="9">
        <v>220401.68</v>
      </c>
      <c r="D54" s="9">
        <v>320400.68</v>
      </c>
      <c r="E54" s="9">
        <v>223700.31</v>
      </c>
      <c r="F54" s="9">
        <v>223700.31</v>
      </c>
      <c r="G54" s="9">
        <f>D54-E54</f>
        <v>96700.37</v>
      </c>
    </row>
    <row r="55" spans="1:7" x14ac:dyDescent="0.35">
      <c r="A55" s="10" t="s">
        <v>29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 x14ac:dyDescent="0.35">
      <c r="A56" s="10" t="s">
        <v>28</v>
      </c>
      <c r="B56" s="9">
        <v>0</v>
      </c>
      <c r="C56" s="9">
        <v>10000000</v>
      </c>
      <c r="D56" s="9">
        <v>10000000</v>
      </c>
      <c r="E56" s="9">
        <v>10000000</v>
      </c>
      <c r="F56" s="9">
        <v>10000000</v>
      </c>
      <c r="G56" s="9">
        <f>D56-E56</f>
        <v>0</v>
      </c>
    </row>
    <row r="57" spans="1:7" x14ac:dyDescent="0.35">
      <c r="A57" s="10" t="s">
        <v>27</v>
      </c>
      <c r="B57" s="9">
        <v>40000</v>
      </c>
      <c r="C57" s="9">
        <v>492678.22</v>
      </c>
      <c r="D57" s="9">
        <v>532678.22</v>
      </c>
      <c r="E57" s="9">
        <v>532355.28</v>
      </c>
      <c r="F57" s="9">
        <v>532355.28</v>
      </c>
      <c r="G57" s="9">
        <f>D57-E57</f>
        <v>322.93999999994412</v>
      </c>
    </row>
    <row r="58" spans="1:7" x14ac:dyDescent="0.35">
      <c r="A58" s="12" t="s">
        <v>26</v>
      </c>
      <c r="B58" s="9">
        <f>SUM(B59:B61)</f>
        <v>157942011</v>
      </c>
      <c r="C58" s="9">
        <f>SUM(C59:C61)</f>
        <v>171124927.11000001</v>
      </c>
      <c r="D58" s="18">
        <f>SUM(D59:D61)</f>
        <v>329066938.11000001</v>
      </c>
      <c r="E58" s="9">
        <f>SUM(E59:E61)</f>
        <v>221727495.46000001</v>
      </c>
      <c r="F58" s="9">
        <f>SUM(F59:F61)</f>
        <v>195287996.62</v>
      </c>
      <c r="G58" s="9">
        <f>SUM(G59:G61)</f>
        <v>107339442.64999998</v>
      </c>
    </row>
    <row r="59" spans="1:7" x14ac:dyDescent="0.35">
      <c r="A59" s="10" t="s">
        <v>25</v>
      </c>
      <c r="B59" s="9">
        <v>157942011</v>
      </c>
      <c r="C59" s="9">
        <v>68683820.700000003</v>
      </c>
      <c r="D59" s="9">
        <v>226625831.69999999</v>
      </c>
      <c r="E59" s="9">
        <v>122982213.01000001</v>
      </c>
      <c r="F59" s="9">
        <v>96542714.170000002</v>
      </c>
      <c r="G59" s="9">
        <f>D59-E59</f>
        <v>103643618.68999998</v>
      </c>
    </row>
    <row r="60" spans="1:7" x14ac:dyDescent="0.35">
      <c r="A60" s="10" t="s">
        <v>24</v>
      </c>
      <c r="B60" s="9">
        <v>0</v>
      </c>
      <c r="C60" s="9">
        <v>102441106.41</v>
      </c>
      <c r="D60" s="9">
        <v>102441106.41</v>
      </c>
      <c r="E60" s="9">
        <v>98745282.450000003</v>
      </c>
      <c r="F60" s="9">
        <v>98745282.450000003</v>
      </c>
      <c r="G60" s="9">
        <f>D60-E60</f>
        <v>3695823.9599999934</v>
      </c>
    </row>
    <row r="61" spans="1:7" x14ac:dyDescent="0.35">
      <c r="A61" s="10" t="s">
        <v>23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D61-E61</f>
        <v>0</v>
      </c>
    </row>
    <row r="62" spans="1:7" x14ac:dyDescent="0.35">
      <c r="A62" s="12" t="s">
        <v>22</v>
      </c>
      <c r="B62" s="9">
        <f>SUM(B63:B67,B68:B69)</f>
        <v>184215368</v>
      </c>
      <c r="C62" s="9">
        <f>SUM(C63:C67,C68:C69)</f>
        <v>49219877.269999996</v>
      </c>
      <c r="D62" s="9">
        <f>SUM(D63:D67,D68:D69)</f>
        <v>233435245.27000001</v>
      </c>
      <c r="E62" s="9">
        <f>SUM(E63:E67,E68:E69)</f>
        <v>22115988.780000001</v>
      </c>
      <c r="F62" s="9">
        <f>SUM(F63:F67,F68:F69)</f>
        <v>22115988.780000001</v>
      </c>
      <c r="G62" s="9">
        <f>D62-E62</f>
        <v>211319256.49000001</v>
      </c>
    </row>
    <row r="63" spans="1:7" x14ac:dyDescent="0.35">
      <c r="A63" s="10" t="s">
        <v>20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35">
      <c r="A64" s="10" t="s">
        <v>19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 x14ac:dyDescent="0.35">
      <c r="A65" s="10" t="s">
        <v>18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ht="29" x14ac:dyDescent="0.35">
      <c r="A67" s="17" t="s">
        <v>76</v>
      </c>
      <c r="B67" s="9">
        <v>0</v>
      </c>
      <c r="C67" s="9">
        <v>22115988.780000001</v>
      </c>
      <c r="D67" s="9">
        <v>22115988.780000001</v>
      </c>
      <c r="E67" s="9">
        <v>22115988.780000001</v>
      </c>
      <c r="F67" s="9">
        <v>22115988.780000001</v>
      </c>
      <c r="G67" s="9">
        <f>D67-E67</f>
        <v>0</v>
      </c>
    </row>
    <row r="68" spans="1:7" x14ac:dyDescent="0.35">
      <c r="A68" s="10" t="s">
        <v>14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35">
      <c r="A69" s="10" t="s">
        <v>13</v>
      </c>
      <c r="B69" s="9">
        <v>184215368</v>
      </c>
      <c r="C69" s="9">
        <v>27103888.489999998</v>
      </c>
      <c r="D69" s="9">
        <v>211319256.49000001</v>
      </c>
      <c r="E69" s="9">
        <v>0</v>
      </c>
      <c r="F69" s="9">
        <v>0</v>
      </c>
      <c r="G69" s="9">
        <f>D69-E69</f>
        <v>211319256.49000001</v>
      </c>
    </row>
    <row r="70" spans="1:7" x14ac:dyDescent="0.35">
      <c r="A70" s="12" t="s">
        <v>12</v>
      </c>
      <c r="B70" s="9">
        <f>SUM(B71:B73)</f>
        <v>2902392097</v>
      </c>
      <c r="C70" s="9">
        <f>SUM(C71:C73)</f>
        <v>-14623861.299999997</v>
      </c>
      <c r="D70" s="9">
        <f>SUM(D71:D73)</f>
        <v>2887768235.6999998</v>
      </c>
      <c r="E70" s="9">
        <f>SUM(E71:E73)</f>
        <v>2878023607.8499999</v>
      </c>
      <c r="F70" s="9">
        <f>SUM(F71:F73)</f>
        <v>2852063557.8499999</v>
      </c>
      <c r="G70" s="9">
        <f>SUM(G71:G73)</f>
        <v>9744627.8499999642</v>
      </c>
    </row>
    <row r="71" spans="1:7" x14ac:dyDescent="0.35">
      <c r="A71" s="10" t="s">
        <v>11</v>
      </c>
      <c r="B71" s="9">
        <v>2579346941</v>
      </c>
      <c r="C71" s="9">
        <v>-69134303.629999995</v>
      </c>
      <c r="D71" s="9">
        <v>2510212637.3699999</v>
      </c>
      <c r="E71" s="9">
        <v>2510212637.3699999</v>
      </c>
      <c r="F71" s="9">
        <v>2484252587.3699999</v>
      </c>
      <c r="G71" s="9">
        <f>D71-E71</f>
        <v>0</v>
      </c>
    </row>
    <row r="72" spans="1:7" x14ac:dyDescent="0.35">
      <c r="A72" s="10" t="s">
        <v>10</v>
      </c>
      <c r="B72" s="9">
        <v>68807033</v>
      </c>
      <c r="C72" s="9">
        <v>16582785</v>
      </c>
      <c r="D72" s="9">
        <v>85389818</v>
      </c>
      <c r="E72" s="9">
        <v>85355984</v>
      </c>
      <c r="F72" s="9">
        <v>85355984</v>
      </c>
      <c r="G72" s="9">
        <f>D72-E72</f>
        <v>33834</v>
      </c>
    </row>
    <row r="73" spans="1:7" x14ac:dyDescent="0.35">
      <c r="A73" s="10" t="s">
        <v>9</v>
      </c>
      <c r="B73" s="9">
        <v>254238123</v>
      </c>
      <c r="C73" s="9">
        <v>37927657.329999998</v>
      </c>
      <c r="D73" s="9">
        <v>292165780.32999998</v>
      </c>
      <c r="E73" s="9">
        <v>282454986.48000002</v>
      </c>
      <c r="F73" s="9">
        <v>282454986.48000002</v>
      </c>
      <c r="G73" s="9">
        <f>D73-E73</f>
        <v>9710793.8499999642</v>
      </c>
    </row>
    <row r="74" spans="1:7" x14ac:dyDescent="0.35">
      <c r="A74" s="12" t="s">
        <v>8</v>
      </c>
      <c r="B74" s="9">
        <f>SUM(B75:B81)</f>
        <v>273144349</v>
      </c>
      <c r="C74" s="9">
        <f>SUM(C75:C81)</f>
        <v>11140921.079999998</v>
      </c>
      <c r="D74" s="9">
        <f>SUM(D75:D81)</f>
        <v>284285270.07999998</v>
      </c>
      <c r="E74" s="9">
        <f>SUM(E75:E81)</f>
        <v>274671533.11000001</v>
      </c>
      <c r="F74" s="9">
        <f>SUM(F75:F81)</f>
        <v>274671533.11000001</v>
      </c>
      <c r="G74" s="9">
        <f>SUM(G75:G81)</f>
        <v>9613736.9700000025</v>
      </c>
    </row>
    <row r="75" spans="1:7" x14ac:dyDescent="0.35">
      <c r="A75" s="10" t="s">
        <v>7</v>
      </c>
      <c r="B75" s="9">
        <v>49584189</v>
      </c>
      <c r="C75" s="9">
        <v>4.2300000000000004</v>
      </c>
      <c r="D75" s="9">
        <v>49584193.229999997</v>
      </c>
      <c r="E75" s="9">
        <v>49584189.380000003</v>
      </c>
      <c r="F75" s="9">
        <v>49584189.380000003</v>
      </c>
      <c r="G75" s="9">
        <f>D75-E75</f>
        <v>3.8499999940395355</v>
      </c>
    </row>
    <row r="76" spans="1:7" x14ac:dyDescent="0.35">
      <c r="A76" s="10" t="s">
        <v>6</v>
      </c>
      <c r="B76" s="9">
        <v>173560160</v>
      </c>
      <c r="C76" s="9">
        <v>53563916.469999999</v>
      </c>
      <c r="D76" s="9">
        <v>227124076.47</v>
      </c>
      <c r="E76" s="9">
        <v>225087343.72999999</v>
      </c>
      <c r="F76" s="9">
        <v>225087343.72999999</v>
      </c>
      <c r="G76" s="9">
        <f>D76-E76</f>
        <v>2036732.7400000095</v>
      </c>
    </row>
    <row r="77" spans="1:7" x14ac:dyDescent="0.35">
      <c r="A77" s="10" t="s">
        <v>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 x14ac:dyDescent="0.35">
      <c r="A78" s="10" t="s">
        <v>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>D78-E78</f>
        <v>0</v>
      </c>
    </row>
    <row r="79" spans="1:7" x14ac:dyDescent="0.35">
      <c r="A79" s="10" t="s">
        <v>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 x14ac:dyDescent="0.35">
      <c r="A80" s="10" t="s">
        <v>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 x14ac:dyDescent="0.35">
      <c r="A81" s="10" t="s">
        <v>1</v>
      </c>
      <c r="B81" s="9">
        <v>50000000</v>
      </c>
      <c r="C81" s="9">
        <v>-42422999.619999997</v>
      </c>
      <c r="D81" s="9">
        <v>7577000.3799999999</v>
      </c>
      <c r="E81" s="9">
        <v>0</v>
      </c>
      <c r="F81" s="9">
        <v>0</v>
      </c>
      <c r="G81" s="9">
        <f>D81-E81</f>
        <v>7577000.3799999999</v>
      </c>
    </row>
    <row r="82" spans="1:7" x14ac:dyDescent="0.35">
      <c r="A82" s="16"/>
      <c r="B82" s="7"/>
      <c r="C82" s="7"/>
      <c r="D82" s="7"/>
      <c r="E82" s="7"/>
      <c r="F82" s="7"/>
      <c r="G82" s="7"/>
    </row>
    <row r="83" spans="1:7" x14ac:dyDescent="0.35">
      <c r="A83" s="15" t="s">
        <v>75</v>
      </c>
      <c r="B83" s="5">
        <f>SUM(B84,B92,B102,B112,B122,B132,B136,B145,B149)</f>
        <v>11042353021</v>
      </c>
      <c r="C83" s="5">
        <f>SUM(C84,C92,C102,C112,C122,C132,C136,C145,C149)</f>
        <v>1938748779.9400001</v>
      </c>
      <c r="D83" s="5">
        <f>SUM(D84,D92,D102,D112,D122,D132,D136,D145,D149)</f>
        <v>12981101800.940002</v>
      </c>
      <c r="E83" s="5">
        <f>SUM(E84,E92,E102,E112,E122,E132,E136,E145,E149)</f>
        <v>12805351478.27</v>
      </c>
      <c r="F83" s="5">
        <f>SUM(F84,F92,F102,F112,F122,F132,F136,F145,F149)</f>
        <v>12796156331.759998</v>
      </c>
      <c r="G83" s="5">
        <f>SUM(G84,G92,G102,G112,G122,G132,G136,G145,G149)</f>
        <v>175750322.67000064</v>
      </c>
    </row>
    <row r="84" spans="1:7" x14ac:dyDescent="0.35">
      <c r="A84" s="12" t="s">
        <v>74</v>
      </c>
      <c r="B84" s="9">
        <f>SUM(B85:B91)</f>
        <v>4689278295</v>
      </c>
      <c r="C84" s="9">
        <f>SUM(C85:C91)</f>
        <v>279886734.06999999</v>
      </c>
      <c r="D84" s="9">
        <f>SUM(D85:D91)</f>
        <v>4969165029.0700006</v>
      </c>
      <c r="E84" s="9">
        <f>SUM(E85:E91)</f>
        <v>4969165029.0700006</v>
      </c>
      <c r="F84" s="9">
        <f>SUM(F85:F91)</f>
        <v>4969165029.0700006</v>
      </c>
      <c r="G84" s="9">
        <f>SUM(G85:G91)</f>
        <v>0</v>
      </c>
    </row>
    <row r="85" spans="1:7" x14ac:dyDescent="0.35">
      <c r="A85" s="10" t="s">
        <v>73</v>
      </c>
      <c r="B85" s="9">
        <v>2699231454</v>
      </c>
      <c r="C85" s="9">
        <v>51245743.649999999</v>
      </c>
      <c r="D85" s="9">
        <v>2750477197.6500001</v>
      </c>
      <c r="E85" s="9">
        <v>2750477197.6500001</v>
      </c>
      <c r="F85" s="9">
        <v>2750477197.6500001</v>
      </c>
      <c r="G85" s="9">
        <f>D85-E85</f>
        <v>0</v>
      </c>
    </row>
    <row r="86" spans="1:7" x14ac:dyDescent="0.35">
      <c r="A86" s="10" t="s">
        <v>72</v>
      </c>
      <c r="B86" s="9">
        <v>3302652</v>
      </c>
      <c r="C86" s="9">
        <v>1029793.59</v>
      </c>
      <c r="D86" s="9">
        <v>4332445.59</v>
      </c>
      <c r="E86" s="9">
        <v>4332445.59</v>
      </c>
      <c r="F86" s="9">
        <v>4332445.59</v>
      </c>
      <c r="G86" s="9">
        <f>D86-E86</f>
        <v>0</v>
      </c>
    </row>
    <row r="87" spans="1:7" x14ac:dyDescent="0.35">
      <c r="A87" s="10" t="s">
        <v>71</v>
      </c>
      <c r="B87" s="9">
        <v>957946094</v>
      </c>
      <c r="C87" s="9">
        <v>118441231.75</v>
      </c>
      <c r="D87" s="9">
        <v>1076387325.75</v>
      </c>
      <c r="E87" s="9">
        <v>1076387325.75</v>
      </c>
      <c r="F87" s="9">
        <v>1076387325.75</v>
      </c>
      <c r="G87" s="9">
        <f>D87-E87</f>
        <v>0</v>
      </c>
    </row>
    <row r="88" spans="1:7" x14ac:dyDescent="0.35">
      <c r="A88" s="10" t="s">
        <v>70</v>
      </c>
      <c r="B88" s="9">
        <v>455589376</v>
      </c>
      <c r="C88" s="9">
        <v>58820507.560000002</v>
      </c>
      <c r="D88" s="9">
        <v>514409883.56</v>
      </c>
      <c r="E88" s="9">
        <v>514409883.56</v>
      </c>
      <c r="F88" s="9">
        <v>514409883.56</v>
      </c>
      <c r="G88" s="9">
        <f>D88-E88</f>
        <v>0</v>
      </c>
    </row>
    <row r="89" spans="1:7" x14ac:dyDescent="0.35">
      <c r="A89" s="10" t="s">
        <v>69</v>
      </c>
      <c r="B89" s="9">
        <v>78965757</v>
      </c>
      <c r="C89" s="9">
        <v>13506105.220000001</v>
      </c>
      <c r="D89" s="9">
        <v>92471862.219999999</v>
      </c>
      <c r="E89" s="9">
        <v>92471862.219999999</v>
      </c>
      <c r="F89" s="9">
        <v>92471862.219999999</v>
      </c>
      <c r="G89" s="9">
        <f>D89-E89</f>
        <v>0</v>
      </c>
    </row>
    <row r="90" spans="1:7" x14ac:dyDescent="0.35">
      <c r="A90" s="10" t="s">
        <v>68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f>D90-E90</f>
        <v>0</v>
      </c>
    </row>
    <row r="91" spans="1:7" x14ac:dyDescent="0.35">
      <c r="A91" s="10" t="s">
        <v>67</v>
      </c>
      <c r="B91" s="9">
        <v>494242962</v>
      </c>
      <c r="C91" s="9">
        <v>36843352.299999997</v>
      </c>
      <c r="D91" s="9">
        <v>531086314.30000001</v>
      </c>
      <c r="E91" s="9">
        <v>531086314.30000001</v>
      </c>
      <c r="F91" s="9">
        <v>531086314.30000001</v>
      </c>
      <c r="G91" s="9">
        <f>D91-E91</f>
        <v>0</v>
      </c>
    </row>
    <row r="92" spans="1:7" x14ac:dyDescent="0.35">
      <c r="A92" s="12" t="s">
        <v>66</v>
      </c>
      <c r="B92" s="9">
        <f>SUM(B93:B101)</f>
        <v>65857796</v>
      </c>
      <c r="C92" s="9">
        <f>SUM(C93:C101)</f>
        <v>7136252.6300000008</v>
      </c>
      <c r="D92" s="9">
        <f>SUM(D93:D101)</f>
        <v>72994048.630000025</v>
      </c>
      <c r="E92" s="9">
        <f>SUM(E93:E101)</f>
        <v>61872898.920000002</v>
      </c>
      <c r="F92" s="9">
        <f>SUM(F93:F101)</f>
        <v>61790250.109999999</v>
      </c>
      <c r="G92" s="9">
        <f>SUM(G93:G101)</f>
        <v>11121149.710000003</v>
      </c>
    </row>
    <row r="93" spans="1:7" x14ac:dyDescent="0.35">
      <c r="A93" s="10" t="s">
        <v>65</v>
      </c>
      <c r="B93" s="9">
        <v>10159401</v>
      </c>
      <c r="C93" s="9">
        <v>-1473390.75</v>
      </c>
      <c r="D93" s="9">
        <v>8686010.25</v>
      </c>
      <c r="E93" s="9">
        <v>8591284.8800000008</v>
      </c>
      <c r="F93" s="9">
        <v>8591284.8800000008</v>
      </c>
      <c r="G93" s="9">
        <f>D93-E93</f>
        <v>94725.36999999918</v>
      </c>
    </row>
    <row r="94" spans="1:7" x14ac:dyDescent="0.35">
      <c r="A94" s="10" t="s">
        <v>64</v>
      </c>
      <c r="B94" s="9">
        <v>10124288</v>
      </c>
      <c r="C94" s="9">
        <v>564343.17000000004</v>
      </c>
      <c r="D94" s="9">
        <v>10688631.17</v>
      </c>
      <c r="E94" s="9">
        <v>10501529.57</v>
      </c>
      <c r="F94" s="9">
        <v>10501529.57</v>
      </c>
      <c r="G94" s="9">
        <f>D94-E94</f>
        <v>187101.59999999963</v>
      </c>
    </row>
    <row r="95" spans="1:7" x14ac:dyDescent="0.35">
      <c r="A95" s="10" t="s">
        <v>63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f>D95-E95</f>
        <v>0</v>
      </c>
    </row>
    <row r="96" spans="1:7" x14ac:dyDescent="0.35">
      <c r="A96" s="10" t="s">
        <v>62</v>
      </c>
      <c r="B96" s="9">
        <v>1034991</v>
      </c>
      <c r="C96" s="9">
        <v>2713195.54</v>
      </c>
      <c r="D96" s="9">
        <v>3748186.54</v>
      </c>
      <c r="E96" s="9">
        <v>3747235.01</v>
      </c>
      <c r="F96" s="9">
        <v>3704486.02</v>
      </c>
      <c r="G96" s="9">
        <f>D96-E96</f>
        <v>951.53000000026077</v>
      </c>
    </row>
    <row r="97" spans="1:7" x14ac:dyDescent="0.35">
      <c r="A97" s="11" t="s">
        <v>61</v>
      </c>
      <c r="B97" s="9">
        <v>2846500</v>
      </c>
      <c r="C97" s="9">
        <v>-193677.07</v>
      </c>
      <c r="D97" s="9">
        <v>2652822.9300000002</v>
      </c>
      <c r="E97" s="9">
        <v>2600028.91</v>
      </c>
      <c r="F97" s="9">
        <v>2600028.91</v>
      </c>
      <c r="G97" s="9">
        <f>D97-E97</f>
        <v>52794.020000000019</v>
      </c>
    </row>
    <row r="98" spans="1:7" x14ac:dyDescent="0.35">
      <c r="A98" s="10" t="s">
        <v>60</v>
      </c>
      <c r="B98" s="9">
        <v>8028575</v>
      </c>
      <c r="C98" s="9">
        <v>-284458.46999999997</v>
      </c>
      <c r="D98" s="9">
        <v>7744116.5300000003</v>
      </c>
      <c r="E98" s="9">
        <v>7742887.2999999998</v>
      </c>
      <c r="F98" s="9">
        <v>7742887.2999999998</v>
      </c>
      <c r="G98" s="9">
        <f>D98-E98</f>
        <v>1229.230000000447</v>
      </c>
    </row>
    <row r="99" spans="1:7" x14ac:dyDescent="0.35">
      <c r="A99" s="10" t="s">
        <v>59</v>
      </c>
      <c r="B99" s="9">
        <v>25875600</v>
      </c>
      <c r="C99" s="9">
        <v>8311066.6299999999</v>
      </c>
      <c r="D99" s="9">
        <v>34186666.630000003</v>
      </c>
      <c r="E99" s="9">
        <v>23845808.859999999</v>
      </c>
      <c r="F99" s="9">
        <v>23805909.039999999</v>
      </c>
      <c r="G99" s="9">
        <f>D99-E99</f>
        <v>10340857.770000003</v>
      </c>
    </row>
    <row r="100" spans="1:7" x14ac:dyDescent="0.35">
      <c r="A100" s="10" t="s">
        <v>58</v>
      </c>
      <c r="B100" s="9">
        <v>1855000</v>
      </c>
      <c r="C100" s="9">
        <v>409599.18</v>
      </c>
      <c r="D100" s="9">
        <v>2264599.1800000002</v>
      </c>
      <c r="E100" s="9">
        <v>2026288</v>
      </c>
      <c r="F100" s="9">
        <v>2026288</v>
      </c>
      <c r="G100" s="9">
        <f>D100-E100</f>
        <v>238311.18000000017</v>
      </c>
    </row>
    <row r="101" spans="1:7" x14ac:dyDescent="0.35">
      <c r="A101" s="10" t="s">
        <v>57</v>
      </c>
      <c r="B101" s="9">
        <v>5933441</v>
      </c>
      <c r="C101" s="9">
        <v>-2910425.6</v>
      </c>
      <c r="D101" s="9">
        <v>3023015.4</v>
      </c>
      <c r="E101" s="9">
        <v>2817836.39</v>
      </c>
      <c r="F101" s="9">
        <v>2817836.39</v>
      </c>
      <c r="G101" s="9">
        <f>D101-E101</f>
        <v>205179.00999999978</v>
      </c>
    </row>
    <row r="102" spans="1:7" x14ac:dyDescent="0.35">
      <c r="A102" s="12" t="s">
        <v>56</v>
      </c>
      <c r="B102" s="9">
        <f>SUM(B103:B111)</f>
        <v>274143776</v>
      </c>
      <c r="C102" s="9">
        <f>SUM(C103:C111)</f>
        <v>9338808.0099999979</v>
      </c>
      <c r="D102" s="9">
        <f>SUM(D103:D111)</f>
        <v>283482584.00999999</v>
      </c>
      <c r="E102" s="9">
        <f>SUM(E103:E111)</f>
        <v>273503179.54000002</v>
      </c>
      <c r="F102" s="9">
        <f>SUM(F103:F111)</f>
        <v>273424379.54000002</v>
      </c>
      <c r="G102" s="9">
        <f>SUM(G103:G111)</f>
        <v>9979404.47000001</v>
      </c>
    </row>
    <row r="103" spans="1:7" x14ac:dyDescent="0.35">
      <c r="A103" s="10" t="s">
        <v>55</v>
      </c>
      <c r="B103" s="9">
        <v>102840777</v>
      </c>
      <c r="C103" s="9">
        <v>-31418103.66</v>
      </c>
      <c r="D103" s="9">
        <v>71422673.340000004</v>
      </c>
      <c r="E103" s="9">
        <v>66872159.93</v>
      </c>
      <c r="F103" s="9">
        <v>66872159.93</v>
      </c>
      <c r="G103" s="9">
        <f>D103-E103</f>
        <v>4550513.4100000039</v>
      </c>
    </row>
    <row r="104" spans="1:7" x14ac:dyDescent="0.35">
      <c r="A104" s="10" t="s">
        <v>54</v>
      </c>
      <c r="B104" s="9">
        <v>11122850</v>
      </c>
      <c r="C104" s="9">
        <v>-1253167.54</v>
      </c>
      <c r="D104" s="9">
        <v>9869682.4600000009</v>
      </c>
      <c r="E104" s="9">
        <v>9849540.6099999994</v>
      </c>
      <c r="F104" s="9">
        <v>9770740.6099999994</v>
      </c>
      <c r="G104" s="9">
        <f>D104-E104</f>
        <v>20141.85000000149</v>
      </c>
    </row>
    <row r="105" spans="1:7" x14ac:dyDescent="0.35">
      <c r="A105" s="10" t="s">
        <v>53</v>
      </c>
      <c r="B105" s="9">
        <v>28340253</v>
      </c>
      <c r="C105" s="9">
        <v>3377443.16</v>
      </c>
      <c r="D105" s="9">
        <v>31717696.16</v>
      </c>
      <c r="E105" s="9">
        <v>29985581</v>
      </c>
      <c r="F105" s="9">
        <v>29985581</v>
      </c>
      <c r="G105" s="9">
        <f>D105-E105</f>
        <v>1732115.1600000001</v>
      </c>
    </row>
    <row r="106" spans="1:7" x14ac:dyDescent="0.35">
      <c r="A106" s="10" t="s">
        <v>52</v>
      </c>
      <c r="B106" s="9">
        <v>462316</v>
      </c>
      <c r="C106" s="9">
        <v>1695587.56</v>
      </c>
      <c r="D106" s="9">
        <v>2157903.56</v>
      </c>
      <c r="E106" s="9">
        <v>2157811.65</v>
      </c>
      <c r="F106" s="9">
        <v>2157811.65</v>
      </c>
      <c r="G106" s="9">
        <f>D106-E106</f>
        <v>91.910000000149012</v>
      </c>
    </row>
    <row r="107" spans="1:7" x14ac:dyDescent="0.35">
      <c r="A107" s="10" t="s">
        <v>51</v>
      </c>
      <c r="B107" s="9">
        <v>122735158</v>
      </c>
      <c r="C107" s="9">
        <v>40725967.009999998</v>
      </c>
      <c r="D107" s="9">
        <v>163461125.00999999</v>
      </c>
      <c r="E107" s="9">
        <v>159806876.41999999</v>
      </c>
      <c r="F107" s="9">
        <v>159806876.41999999</v>
      </c>
      <c r="G107" s="9">
        <f>D107-E107</f>
        <v>3654248.5900000036</v>
      </c>
    </row>
    <row r="108" spans="1:7" x14ac:dyDescent="0.35">
      <c r="A108" s="10" t="s">
        <v>50</v>
      </c>
      <c r="B108" s="9">
        <v>704745</v>
      </c>
      <c r="C108" s="9">
        <v>-113794.77</v>
      </c>
      <c r="D108" s="9">
        <v>590950.23</v>
      </c>
      <c r="E108" s="9">
        <v>568656.68000000005</v>
      </c>
      <c r="F108" s="9">
        <v>568656.68000000005</v>
      </c>
      <c r="G108" s="9">
        <f>D108-E108</f>
        <v>22293.54999999993</v>
      </c>
    </row>
    <row r="109" spans="1:7" x14ac:dyDescent="0.35">
      <c r="A109" s="10" t="s">
        <v>49</v>
      </c>
      <c r="B109" s="9">
        <v>3632232</v>
      </c>
      <c r="C109" s="9">
        <v>-1963904.64</v>
      </c>
      <c r="D109" s="9">
        <v>1668327.36</v>
      </c>
      <c r="E109" s="9">
        <v>1668327.36</v>
      </c>
      <c r="F109" s="9">
        <v>1668327.36</v>
      </c>
      <c r="G109" s="9">
        <f>D109-E109</f>
        <v>0</v>
      </c>
    </row>
    <row r="110" spans="1:7" x14ac:dyDescent="0.35">
      <c r="A110" s="10" t="s">
        <v>48</v>
      </c>
      <c r="B110" s="9">
        <v>4160509</v>
      </c>
      <c r="C110" s="9">
        <v>-1639693.13</v>
      </c>
      <c r="D110" s="9">
        <v>2520815.87</v>
      </c>
      <c r="E110" s="9">
        <v>2520815.87</v>
      </c>
      <c r="F110" s="9">
        <v>2520815.87</v>
      </c>
      <c r="G110" s="9">
        <f>D110-E110</f>
        <v>0</v>
      </c>
    </row>
    <row r="111" spans="1:7" x14ac:dyDescent="0.35">
      <c r="A111" s="10" t="s">
        <v>47</v>
      </c>
      <c r="B111" s="9">
        <v>144936</v>
      </c>
      <c r="C111" s="9">
        <v>-71525.98</v>
      </c>
      <c r="D111" s="9">
        <v>73410.02</v>
      </c>
      <c r="E111" s="9">
        <v>73410.02</v>
      </c>
      <c r="F111" s="9">
        <v>73410.02</v>
      </c>
      <c r="G111" s="9">
        <f>D111-E111</f>
        <v>0</v>
      </c>
    </row>
    <row r="112" spans="1:7" x14ac:dyDescent="0.35">
      <c r="A112" s="12" t="s">
        <v>46</v>
      </c>
      <c r="B112" s="9">
        <f>SUM(B113:B121)</f>
        <v>3658728234</v>
      </c>
      <c r="C112" s="9">
        <f>SUM(C113:C121)</f>
        <v>1374836931.96</v>
      </c>
      <c r="D112" s="9">
        <f>SUM(D113:D121)</f>
        <v>5033565165.96</v>
      </c>
      <c r="E112" s="9">
        <f>SUM(E113:E121)</f>
        <v>5005653802.1899996</v>
      </c>
      <c r="F112" s="9">
        <f>SUM(F113:F121)</f>
        <v>5005320068.4899998</v>
      </c>
      <c r="G112" s="9">
        <f>SUM(G113:G121)</f>
        <v>27911363.770000648</v>
      </c>
    </row>
    <row r="113" spans="1:7" x14ac:dyDescent="0.35">
      <c r="A113" s="10" t="s">
        <v>45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>D113-E113</f>
        <v>0</v>
      </c>
    </row>
    <row r="114" spans="1:7" x14ac:dyDescent="0.35">
      <c r="A114" s="10" t="s">
        <v>44</v>
      </c>
      <c r="B114" s="9">
        <v>3651028089</v>
      </c>
      <c r="C114" s="9">
        <v>1354388135.0599999</v>
      </c>
      <c r="D114" s="9">
        <v>5005416224.0600004</v>
      </c>
      <c r="E114" s="9">
        <v>4979143226.4899998</v>
      </c>
      <c r="F114" s="9">
        <v>4978809492.79</v>
      </c>
      <c r="G114" s="9">
        <f>D114-E114</f>
        <v>26272997.570000648</v>
      </c>
    </row>
    <row r="115" spans="1:7" x14ac:dyDescent="0.35">
      <c r="A115" s="10" t="s">
        <v>43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 x14ac:dyDescent="0.35">
      <c r="A116" s="14" t="s">
        <v>42</v>
      </c>
      <c r="B116" s="13">
        <v>7700145</v>
      </c>
      <c r="C116" s="13">
        <v>-2187412.6</v>
      </c>
      <c r="D116" s="13">
        <v>5512732.4000000004</v>
      </c>
      <c r="E116" s="13">
        <v>3874366.2</v>
      </c>
      <c r="F116" s="13">
        <v>3874366.2</v>
      </c>
      <c r="G116" s="13">
        <f>D116-E116</f>
        <v>1638366.2000000002</v>
      </c>
    </row>
    <row r="117" spans="1:7" x14ac:dyDescent="0.35">
      <c r="A117" s="10" t="s">
        <v>41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>D117-E117</f>
        <v>0</v>
      </c>
    </row>
    <row r="118" spans="1:7" x14ac:dyDescent="0.35">
      <c r="A118" s="10" t="s">
        <v>40</v>
      </c>
      <c r="B118" s="9">
        <v>0</v>
      </c>
      <c r="C118" s="9">
        <v>22636209.5</v>
      </c>
      <c r="D118" s="9">
        <v>22636209.5</v>
      </c>
      <c r="E118" s="9">
        <v>22636209.5</v>
      </c>
      <c r="F118" s="9">
        <v>22636209.5</v>
      </c>
      <c r="G118" s="9">
        <f>D118-E118</f>
        <v>0</v>
      </c>
    </row>
    <row r="119" spans="1:7" x14ac:dyDescent="0.35">
      <c r="A119" s="10" t="s">
        <v>39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>D119-E119</f>
        <v>0</v>
      </c>
    </row>
    <row r="120" spans="1:7" x14ac:dyDescent="0.35">
      <c r="A120" s="10" t="s">
        <v>38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>D120-E120</f>
        <v>0</v>
      </c>
    </row>
    <row r="121" spans="1:7" x14ac:dyDescent="0.35">
      <c r="A121" s="10" t="s">
        <v>37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>D121-E121</f>
        <v>0</v>
      </c>
    </row>
    <row r="122" spans="1:7" x14ac:dyDescent="0.35">
      <c r="A122" s="12" t="s">
        <v>36</v>
      </c>
      <c r="B122" s="9">
        <f>SUM(B123:B131)</f>
        <v>123080068</v>
      </c>
      <c r="C122" s="9">
        <f>SUM(C123:C131)</f>
        <v>69783736.420000002</v>
      </c>
      <c r="D122" s="9">
        <f>SUM(D123:D131)</f>
        <v>192863804.41999999</v>
      </c>
      <c r="E122" s="9">
        <f>SUM(E123:E131)</f>
        <v>169287294.50999999</v>
      </c>
      <c r="F122" s="9">
        <f>SUM(F123:F131)</f>
        <v>167703338.09999999</v>
      </c>
      <c r="G122" s="9">
        <f>SUM(G123:G131)</f>
        <v>23576509.910000004</v>
      </c>
    </row>
    <row r="123" spans="1:7" x14ac:dyDescent="0.35">
      <c r="A123" s="10" t="s">
        <v>35</v>
      </c>
      <c r="B123" s="9">
        <v>21188992</v>
      </c>
      <c r="C123" s="9">
        <v>4505003.4800000004</v>
      </c>
      <c r="D123" s="9">
        <v>25693995.48</v>
      </c>
      <c r="E123" s="9">
        <v>18166069.43</v>
      </c>
      <c r="F123" s="9">
        <v>18085113.030000001</v>
      </c>
      <c r="G123" s="9">
        <f>D123-E123</f>
        <v>7527926.0500000007</v>
      </c>
    </row>
    <row r="124" spans="1:7" x14ac:dyDescent="0.35">
      <c r="A124" s="10" t="s">
        <v>34</v>
      </c>
      <c r="B124" s="9">
        <v>106153</v>
      </c>
      <c r="C124" s="9">
        <v>11093095.84</v>
      </c>
      <c r="D124" s="9">
        <v>11199248.84</v>
      </c>
      <c r="E124" s="9">
        <v>10511462.82</v>
      </c>
      <c r="F124" s="9">
        <v>10511462.82</v>
      </c>
      <c r="G124" s="9">
        <f>D124-E124</f>
        <v>687786.01999999955</v>
      </c>
    </row>
    <row r="125" spans="1:7" x14ac:dyDescent="0.35">
      <c r="A125" s="10" t="s">
        <v>33</v>
      </c>
      <c r="B125" s="9">
        <v>45500</v>
      </c>
      <c r="C125" s="9">
        <v>592614.07999999996</v>
      </c>
      <c r="D125" s="9">
        <v>638114.07999999996</v>
      </c>
      <c r="E125" s="9">
        <v>481035.76</v>
      </c>
      <c r="F125" s="9">
        <v>481035.76</v>
      </c>
      <c r="G125" s="9">
        <f>D125-E125</f>
        <v>157078.31999999995</v>
      </c>
    </row>
    <row r="126" spans="1:7" x14ac:dyDescent="0.35">
      <c r="A126" s="10" t="s">
        <v>32</v>
      </c>
      <c r="B126" s="9">
        <v>75160430</v>
      </c>
      <c r="C126" s="9">
        <v>3241023.76</v>
      </c>
      <c r="D126" s="9">
        <v>78401453.760000005</v>
      </c>
      <c r="E126" s="9">
        <v>72872737.730000004</v>
      </c>
      <c r="F126" s="9">
        <v>71369737.719999999</v>
      </c>
      <c r="G126" s="9">
        <f>D126-E126</f>
        <v>5528716.0300000012</v>
      </c>
    </row>
    <row r="127" spans="1:7" x14ac:dyDescent="0.35">
      <c r="A127" s="10" t="s">
        <v>31</v>
      </c>
      <c r="B127" s="9">
        <v>0</v>
      </c>
      <c r="C127" s="9">
        <v>24845397.649999999</v>
      </c>
      <c r="D127" s="9">
        <v>24845397.649999999</v>
      </c>
      <c r="E127" s="9">
        <v>24760844.73</v>
      </c>
      <c r="F127" s="9">
        <v>24760844.73</v>
      </c>
      <c r="G127" s="9">
        <f>D127-E127</f>
        <v>84552.919999998063</v>
      </c>
    </row>
    <row r="128" spans="1:7" x14ac:dyDescent="0.35">
      <c r="A128" s="10" t="s">
        <v>30</v>
      </c>
      <c r="B128" s="9">
        <v>20303333</v>
      </c>
      <c r="C128" s="9">
        <v>21004651.379999999</v>
      </c>
      <c r="D128" s="9">
        <v>41307984.380000003</v>
      </c>
      <c r="E128" s="9">
        <v>34859415.149999999</v>
      </c>
      <c r="F128" s="9">
        <v>34859415.149999999</v>
      </c>
      <c r="G128" s="9">
        <f>D128-E128</f>
        <v>6448569.2300000042</v>
      </c>
    </row>
    <row r="129" spans="1:7" x14ac:dyDescent="0.35">
      <c r="A129" s="10" t="s">
        <v>29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>D129-E129</f>
        <v>0</v>
      </c>
    </row>
    <row r="130" spans="1:7" x14ac:dyDescent="0.35">
      <c r="A130" s="10" t="s">
        <v>28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>D130-E130</f>
        <v>0</v>
      </c>
    </row>
    <row r="131" spans="1:7" x14ac:dyDescent="0.35">
      <c r="A131" s="10" t="s">
        <v>27</v>
      </c>
      <c r="B131" s="9">
        <v>6275660</v>
      </c>
      <c r="C131" s="9">
        <v>4501950.2300000004</v>
      </c>
      <c r="D131" s="9">
        <v>10777610.23</v>
      </c>
      <c r="E131" s="9">
        <v>7635728.8899999997</v>
      </c>
      <c r="F131" s="9">
        <v>7635728.8899999997</v>
      </c>
      <c r="G131" s="9">
        <f>D131-E131</f>
        <v>3141881.3400000008</v>
      </c>
    </row>
    <row r="132" spans="1:7" x14ac:dyDescent="0.35">
      <c r="A132" s="12" t="s">
        <v>26</v>
      </c>
      <c r="B132" s="9">
        <f>SUM(B133:B135)</f>
        <v>536050877</v>
      </c>
      <c r="C132" s="9">
        <f>SUM(C133:C135)</f>
        <v>-6091861.9000000004</v>
      </c>
      <c r="D132" s="9">
        <f>SUM(D133:D135)</f>
        <v>529959015.10000002</v>
      </c>
      <c r="E132" s="9">
        <f>SUM(E133:E135)</f>
        <v>429506637.49000001</v>
      </c>
      <c r="F132" s="9">
        <f>SUM(F133:F135)</f>
        <v>422390629.89999998</v>
      </c>
      <c r="G132" s="9">
        <f>SUM(G133:G135)</f>
        <v>100452377.60999998</v>
      </c>
    </row>
    <row r="133" spans="1:7" x14ac:dyDescent="0.35">
      <c r="A133" s="10" t="s">
        <v>25</v>
      </c>
      <c r="B133" s="9">
        <v>526320529</v>
      </c>
      <c r="C133" s="9">
        <v>-3574142.57</v>
      </c>
      <c r="D133" s="9">
        <v>522746386.43000001</v>
      </c>
      <c r="E133" s="9">
        <v>426587841.92000002</v>
      </c>
      <c r="F133" s="9">
        <v>419471834.32999998</v>
      </c>
      <c r="G133" s="9">
        <f>D133-E133</f>
        <v>96158544.50999999</v>
      </c>
    </row>
    <row r="134" spans="1:7" x14ac:dyDescent="0.35">
      <c r="A134" s="10" t="s">
        <v>24</v>
      </c>
      <c r="B134" s="9">
        <v>9730348</v>
      </c>
      <c r="C134" s="9">
        <v>-2517719.33</v>
      </c>
      <c r="D134" s="9">
        <v>7212628.6699999999</v>
      </c>
      <c r="E134" s="9">
        <v>2918795.57</v>
      </c>
      <c r="F134" s="9">
        <v>2918795.57</v>
      </c>
      <c r="G134" s="9">
        <f>D134-E134</f>
        <v>4293833.0999999996</v>
      </c>
    </row>
    <row r="135" spans="1:7" x14ac:dyDescent="0.35">
      <c r="A135" s="10" t="s">
        <v>23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>D135-E135</f>
        <v>0</v>
      </c>
    </row>
    <row r="136" spans="1:7" x14ac:dyDescent="0.35">
      <c r="A136" s="12" t="s">
        <v>22</v>
      </c>
      <c r="B136" s="9">
        <f>SUM(B137:B141,B143:B144)</f>
        <v>0</v>
      </c>
      <c r="C136" s="9" t="s">
        <v>21</v>
      </c>
      <c r="D136" s="9">
        <f>SUM(D137:D141,D143:D144)</f>
        <v>0</v>
      </c>
      <c r="E136" s="9">
        <f>SUM(E137:E141,E143:E144)</f>
        <v>0</v>
      </c>
      <c r="F136" s="9">
        <f>SUM(F137:F141,F143:F144)</f>
        <v>0</v>
      </c>
      <c r="G136" s="9">
        <f>SUM(G137:G141,G143:G144)</f>
        <v>0</v>
      </c>
    </row>
    <row r="137" spans="1:7" x14ac:dyDescent="0.35">
      <c r="A137" s="10" t="s">
        <v>20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>D137-E137</f>
        <v>0</v>
      </c>
    </row>
    <row r="138" spans="1:7" x14ac:dyDescent="0.35">
      <c r="A138" s="10" t="s">
        <v>19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 x14ac:dyDescent="0.35">
      <c r="A139" s="10" t="s">
        <v>18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>D139-E139</f>
        <v>0</v>
      </c>
    </row>
    <row r="140" spans="1:7" x14ac:dyDescent="0.35">
      <c r="A140" s="10" t="s">
        <v>17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>D140-E140</f>
        <v>0</v>
      </c>
    </row>
    <row r="141" spans="1:7" x14ac:dyDescent="0.35">
      <c r="A141" s="10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>D141-E141</f>
        <v>0</v>
      </c>
    </row>
    <row r="142" spans="1:7" x14ac:dyDescent="0.35">
      <c r="A142" s="10" t="s">
        <v>15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>D142-E142</f>
        <v>0</v>
      </c>
    </row>
    <row r="143" spans="1:7" x14ac:dyDescent="0.35">
      <c r="A143" s="10" t="s">
        <v>14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>D143-E143</f>
        <v>0</v>
      </c>
    </row>
    <row r="144" spans="1:7" x14ac:dyDescent="0.35">
      <c r="A144" s="10" t="s">
        <v>13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f>D144-E144</f>
        <v>0</v>
      </c>
    </row>
    <row r="145" spans="1:256" x14ac:dyDescent="0.35">
      <c r="A145" s="12" t="s">
        <v>12</v>
      </c>
      <c r="B145" s="9">
        <f>SUM(B146:B148)</f>
        <v>1695213975</v>
      </c>
      <c r="C145" s="9">
        <f>SUM(C146:C148)</f>
        <v>203858178.75</v>
      </c>
      <c r="D145" s="9">
        <f>SUM(D146:D148)</f>
        <v>1899072153.75</v>
      </c>
      <c r="E145" s="9">
        <f>SUM(E146:E148)</f>
        <v>1896362636.55</v>
      </c>
      <c r="F145" s="9">
        <f>SUM(F146:F148)</f>
        <v>1896362636.55</v>
      </c>
      <c r="G145" s="9">
        <f>SUM(G146:G148)</f>
        <v>2709517.1999999881</v>
      </c>
    </row>
    <row r="146" spans="1:256" x14ac:dyDescent="0.35">
      <c r="A146" s="10" t="s">
        <v>11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256" x14ac:dyDescent="0.35">
      <c r="A147" s="10" t="s">
        <v>10</v>
      </c>
      <c r="B147" s="9">
        <v>1594442011</v>
      </c>
      <c r="C147" s="9">
        <v>102049944</v>
      </c>
      <c r="D147" s="9">
        <v>1696491955</v>
      </c>
      <c r="E147" s="9">
        <v>1696491955</v>
      </c>
      <c r="F147" s="9">
        <v>1696491955</v>
      </c>
      <c r="G147" s="9">
        <f>D147-E147</f>
        <v>0</v>
      </c>
    </row>
    <row r="148" spans="1:256" x14ac:dyDescent="0.35">
      <c r="A148" s="10" t="s">
        <v>9</v>
      </c>
      <c r="B148" s="9">
        <v>100771964</v>
      </c>
      <c r="C148" s="9">
        <v>101808234.75</v>
      </c>
      <c r="D148" s="9">
        <v>202580198.75</v>
      </c>
      <c r="E148" s="9">
        <v>199870681.55000001</v>
      </c>
      <c r="F148" s="9">
        <v>199870681.55000001</v>
      </c>
      <c r="G148" s="9">
        <f>D148-E148</f>
        <v>2709517.1999999881</v>
      </c>
    </row>
    <row r="149" spans="1:256" x14ac:dyDescent="0.35">
      <c r="A149" s="12" t="s">
        <v>8</v>
      </c>
      <c r="B149" s="9">
        <f>SUM(B150:B156)</f>
        <v>0</v>
      </c>
      <c r="C149" s="9">
        <f>SUM(C150:C156)</f>
        <v>0</v>
      </c>
      <c r="D149" s="9">
        <f>SUM(D150:D156)</f>
        <v>0</v>
      </c>
      <c r="E149" s="9">
        <f>SUM(E150:E156)</f>
        <v>0</v>
      </c>
      <c r="F149" s="9">
        <f>SUM(F150:F156)</f>
        <v>0</v>
      </c>
      <c r="G149" s="9">
        <f>SUM(G150:G156)</f>
        <v>0</v>
      </c>
    </row>
    <row r="150" spans="1:256" x14ac:dyDescent="0.35">
      <c r="A150" s="10" t="s">
        <v>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>D150-E150</f>
        <v>0</v>
      </c>
    </row>
    <row r="151" spans="1:256" x14ac:dyDescent="0.35">
      <c r="A151" s="10" t="s">
        <v>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256" x14ac:dyDescent="0.35">
      <c r="A152" s="10" t="s">
        <v>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>D152-E152</f>
        <v>0</v>
      </c>
    </row>
    <row r="153" spans="1:256" x14ac:dyDescent="0.35">
      <c r="A153" s="11" t="s">
        <v>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>D153-E153</f>
        <v>0</v>
      </c>
    </row>
    <row r="154" spans="1:256" x14ac:dyDescent="0.35">
      <c r="A154" s="10" t="s">
        <v>3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>D154-E154</f>
        <v>0</v>
      </c>
    </row>
    <row r="155" spans="1:256" x14ac:dyDescent="0.35">
      <c r="A155" s="10" t="s">
        <v>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>D155-E155</f>
        <v>0</v>
      </c>
    </row>
    <row r="156" spans="1:256" x14ac:dyDescent="0.35">
      <c r="A156" s="10" t="s">
        <v>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>D156-E156</f>
        <v>0</v>
      </c>
    </row>
    <row r="157" spans="1:256" x14ac:dyDescent="0.35">
      <c r="A157" s="8"/>
      <c r="B157" s="7"/>
      <c r="C157" s="7"/>
      <c r="D157" s="7"/>
      <c r="E157" s="7"/>
      <c r="F157" s="7"/>
      <c r="G157" s="7"/>
    </row>
    <row r="158" spans="1:256" x14ac:dyDescent="0.35">
      <c r="A158" s="6" t="s">
        <v>0</v>
      </c>
      <c r="B158" s="5">
        <f>B9+B83</f>
        <v>22349942786</v>
      </c>
      <c r="C158" s="5">
        <f>C9+C83</f>
        <v>2053982607.9100001</v>
      </c>
      <c r="D158" s="5">
        <f>D9+D83</f>
        <v>24403925393.910004</v>
      </c>
      <c r="E158" s="5">
        <f>E9+E83</f>
        <v>23434404356.190002</v>
      </c>
      <c r="F158" s="5">
        <f>F9+F83</f>
        <v>23357655441.519997</v>
      </c>
      <c r="G158" s="5">
        <f>G9+G83</f>
        <v>969521037.72000086</v>
      </c>
    </row>
    <row r="159" spans="1:256" x14ac:dyDescent="0.35">
      <c r="A159" s="4"/>
      <c r="B159" s="3"/>
      <c r="C159" s="3"/>
      <c r="D159" s="3"/>
      <c r="E159" s="3"/>
      <c r="F159" s="3"/>
      <c r="G159" s="3"/>
      <c r="IV159" s="2"/>
    </row>
    <row r="160" spans="1:256" x14ac:dyDescent="0.35">
      <c r="B160" s="1"/>
      <c r="C160" s="1"/>
      <c r="D160" s="1"/>
      <c r="E160" s="1"/>
      <c r="F160" s="1"/>
      <c r="G160" s="1"/>
    </row>
    <row r="161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BD63C9C5-C647-4047-8777-9067B0052383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EF374-3360-44AD-AAFB-1F7B5A18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FC9FE7-11B9-4EEE-80CE-CF189ECB25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912CE-63F5-4DC5-BD1C-3E2A3E345949}">
  <ds:schemaRefs>
    <ds:schemaRef ds:uri="http://schemas.microsoft.com/office/2006/metadata/properties"/>
    <ds:schemaRef ds:uri="4b5d711f-cf61-4330-b2ea-75094ab697dd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640fd70-8fd3-4775-8840-a10a691589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2024-05-17T15:53:08Z</dcterms:created>
  <dcterms:modified xsi:type="dcterms:W3CDTF">2024-05-17T15:53:36Z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