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B9746E57-F91C-4AD5-8FB5-C7DEF4DB4DB5}" xr6:coauthVersionLast="36" xr6:coauthVersionMax="36" xr10:uidLastSave="{00000000-0000-0000-0000-000000000000}"/>
  <bookViews>
    <workbookView xWindow="0" yWindow="0" windowWidth="20490" windowHeight="7545" xr2:uid="{B7B15E75-7B40-4709-8C3D-5EBDA91F6722}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7" i="1" s="1"/>
  <c r="G39" i="1"/>
  <c r="G38" i="1"/>
  <c r="F37" i="1"/>
  <c r="E37" i="1"/>
  <c r="D37" i="1"/>
  <c r="C37" i="1"/>
  <c r="B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G65" i="1" s="1"/>
  <c r="F9" i="1"/>
  <c r="F65" i="1" s="1"/>
  <c r="E9" i="1"/>
  <c r="E65" i="1" s="1"/>
  <c r="D9" i="1"/>
  <c r="D65" i="1" s="1"/>
  <c r="C9" i="1"/>
  <c r="C65" i="1" s="1"/>
  <c r="B9" i="1"/>
  <c r="B65" i="1" s="1"/>
</calcChain>
</file>

<file path=xl/sharedStrings.xml><?xml version="1.0" encoding="utf-8"?>
<sst xmlns="http://schemas.openxmlformats.org/spreadsheetml/2006/main" count="71" uniqueCount="44">
  <si>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</si>
  <si>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</si>
  <si>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</si>
  <si>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</si>
  <si>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30 de septiembre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</si>
  <si>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</si>
  <si>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</si>
  <si>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</si>
  <si>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</si>
  <si>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</si>
  <si>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</si>
  <si>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</si>
  <si>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</si>
  <si>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</si>
  <si>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</si>
  <si>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Coordinación General de la Oficina de la Gobernadora o del Gobernador del Estado</t>
  </si>
  <si>
    <t>Secretaría de Gobierno</t>
  </si>
  <si>
    <t>Secretaría de Administración y Finanzas</t>
  </si>
  <si>
    <t>Secretaría de Modernización Administrativa e Innovación Gubernamental</t>
  </si>
  <si>
    <t>Secretaría de Educación</t>
  </si>
  <si>
    <t>Secretaría de Salud</t>
  </si>
  <si>
    <t>Secretaría de Desarrollo Territorial, Urbano y Obras Públicas</t>
  </si>
  <si>
    <t>Secretaría de Desarrollo Económico</t>
  </si>
  <si>
    <t>Secretaría de Desarrollo Agropecuario</t>
  </si>
  <si>
    <t>Secretaría de Bienestar</t>
  </si>
  <si>
    <t>Secretaría de Inclusión</t>
  </si>
  <si>
    <t>Secretaría de Medio Ambiente, Biodiversidad, Cambio Climático y Energía</t>
  </si>
  <si>
    <t>Secretaría de Turismo</t>
  </si>
  <si>
    <t>Secretaría de Protección y Seguridad Ciudadana</t>
  </si>
  <si>
    <t>Secretaría de Protección Civil</t>
  </si>
  <si>
    <t>Consejería Jurídica</t>
  </si>
  <si>
    <t>Secretaría de la Contraloría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</si>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</sst>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vertical="center"/>
    </xf>
    <xf numFmtId="4" fontId="1" fillId="3" borderId="12" xfId="1" applyNumberFormat="1" applyFont="1" applyFill="1" applyBorder="1" applyAlignment="1" applyProtection="1">
      <alignment vertical="center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3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2DA1-5B22-47C5-AD74-A9BD5F2FD645}">
  <sheetPr>
    <pageSetUpPr fitToPage="1"/>
  </sheetPr>
  <dimension ref="A1:IU97"/>
  <sheetViews>
    <sheetView tabSelected="1" zoomScale="90" zoomScaleNormal="90" workbookViewId="0">
      <selection activeCell="F38" sqref="F38:F63"/>
    </sheetView>
  </sheetViews>
  <sheetFormatPr baseColWidth="10" defaultColWidth="0.85546875" defaultRowHeight="15" zeroHeight="1" x14ac:dyDescent="0.25"/>
  <cols>
    <col min="1" max="1" width="59.28515625" style="35" customWidth="1"/>
    <col min="2" max="6" width="20.7109375" style="35" customWidth="1"/>
    <col min="7" max="7" width="18.28515625" style="35" customWidth="1"/>
    <col min="8" max="255" width="11.42578125" hidden="1" customWidth="1"/>
    <col min="257" max="257" width="59.28515625" customWidth="1"/>
    <col min="258" max="262" width="20.7109375" customWidth="1"/>
    <col min="263" max="263" width="18.28515625" customWidth="1"/>
    <col min="264" max="511" width="0" hidden="1" customWidth="1"/>
    <col min="513" max="513" width="59.28515625" customWidth="1"/>
    <col min="514" max="518" width="20.7109375" customWidth="1"/>
    <col min="519" max="519" width="18.28515625" customWidth="1"/>
    <col min="520" max="767" width="0" hidden="1" customWidth="1"/>
    <col min="769" max="769" width="59.28515625" customWidth="1"/>
    <col min="770" max="774" width="20.7109375" customWidth="1"/>
    <col min="775" max="775" width="18.28515625" customWidth="1"/>
    <col min="776" max="1023" width="0" hidden="1" customWidth="1"/>
    <col min="1025" max="1025" width="59.28515625" customWidth="1"/>
    <col min="1026" max="1030" width="20.7109375" customWidth="1"/>
    <col min="1031" max="1031" width="18.28515625" customWidth="1"/>
    <col min="1032" max="1279" width="0" hidden="1" customWidth="1"/>
    <col min="1281" max="1281" width="59.28515625" customWidth="1"/>
    <col min="1282" max="1286" width="20.7109375" customWidth="1"/>
    <col min="1287" max="1287" width="18.28515625" customWidth="1"/>
    <col min="1288" max="1535" width="0" hidden="1" customWidth="1"/>
    <col min="1537" max="1537" width="59.28515625" customWidth="1"/>
    <col min="1538" max="1542" width="20.7109375" customWidth="1"/>
    <col min="1543" max="1543" width="18.28515625" customWidth="1"/>
    <col min="1544" max="1791" width="0" hidden="1" customWidth="1"/>
    <col min="1793" max="1793" width="59.28515625" customWidth="1"/>
    <col min="1794" max="1798" width="20.7109375" customWidth="1"/>
    <col min="1799" max="1799" width="18.28515625" customWidth="1"/>
    <col min="1800" max="2047" width="0" hidden="1" customWidth="1"/>
    <col min="2049" max="2049" width="59.28515625" customWidth="1"/>
    <col min="2050" max="2054" width="20.7109375" customWidth="1"/>
    <col min="2055" max="2055" width="18.28515625" customWidth="1"/>
    <col min="2056" max="2303" width="0" hidden="1" customWidth="1"/>
    <col min="2305" max="2305" width="59.28515625" customWidth="1"/>
    <col min="2306" max="2310" width="20.7109375" customWidth="1"/>
    <col min="2311" max="2311" width="18.28515625" customWidth="1"/>
    <col min="2312" max="2559" width="0" hidden="1" customWidth="1"/>
    <col min="2561" max="2561" width="59.28515625" customWidth="1"/>
    <col min="2562" max="2566" width="20.7109375" customWidth="1"/>
    <col min="2567" max="2567" width="18.28515625" customWidth="1"/>
    <col min="2568" max="2815" width="0" hidden="1" customWidth="1"/>
    <col min="2817" max="2817" width="59.28515625" customWidth="1"/>
    <col min="2818" max="2822" width="20.7109375" customWidth="1"/>
    <col min="2823" max="2823" width="18.28515625" customWidth="1"/>
    <col min="2824" max="3071" width="0" hidden="1" customWidth="1"/>
    <col min="3073" max="3073" width="59.28515625" customWidth="1"/>
    <col min="3074" max="3078" width="20.7109375" customWidth="1"/>
    <col min="3079" max="3079" width="18.28515625" customWidth="1"/>
    <col min="3080" max="3327" width="0" hidden="1" customWidth="1"/>
    <col min="3329" max="3329" width="59.28515625" customWidth="1"/>
    <col min="3330" max="3334" width="20.7109375" customWidth="1"/>
    <col min="3335" max="3335" width="18.28515625" customWidth="1"/>
    <col min="3336" max="3583" width="0" hidden="1" customWidth="1"/>
    <col min="3585" max="3585" width="59.28515625" customWidth="1"/>
    <col min="3586" max="3590" width="20.7109375" customWidth="1"/>
    <col min="3591" max="3591" width="18.28515625" customWidth="1"/>
    <col min="3592" max="3839" width="0" hidden="1" customWidth="1"/>
    <col min="3841" max="3841" width="59.28515625" customWidth="1"/>
    <col min="3842" max="3846" width="20.7109375" customWidth="1"/>
    <col min="3847" max="3847" width="18.28515625" customWidth="1"/>
    <col min="3848" max="4095" width="0" hidden="1" customWidth="1"/>
    <col min="4097" max="4097" width="59.28515625" customWidth="1"/>
    <col min="4098" max="4102" width="20.7109375" customWidth="1"/>
    <col min="4103" max="4103" width="18.28515625" customWidth="1"/>
    <col min="4104" max="4351" width="0" hidden="1" customWidth="1"/>
    <col min="4353" max="4353" width="59.28515625" customWidth="1"/>
    <col min="4354" max="4358" width="20.7109375" customWidth="1"/>
    <col min="4359" max="4359" width="18.28515625" customWidth="1"/>
    <col min="4360" max="4607" width="0" hidden="1" customWidth="1"/>
    <col min="4609" max="4609" width="59.28515625" customWidth="1"/>
    <col min="4610" max="4614" width="20.7109375" customWidth="1"/>
    <col min="4615" max="4615" width="18.28515625" customWidth="1"/>
    <col min="4616" max="4863" width="0" hidden="1" customWidth="1"/>
    <col min="4865" max="4865" width="59.28515625" customWidth="1"/>
    <col min="4866" max="4870" width="20.7109375" customWidth="1"/>
    <col min="4871" max="4871" width="18.28515625" customWidth="1"/>
    <col min="4872" max="5119" width="0" hidden="1" customWidth="1"/>
    <col min="5121" max="5121" width="59.28515625" customWidth="1"/>
    <col min="5122" max="5126" width="20.7109375" customWidth="1"/>
    <col min="5127" max="5127" width="18.28515625" customWidth="1"/>
    <col min="5128" max="5375" width="0" hidden="1" customWidth="1"/>
    <col min="5377" max="5377" width="59.28515625" customWidth="1"/>
    <col min="5378" max="5382" width="20.7109375" customWidth="1"/>
    <col min="5383" max="5383" width="18.28515625" customWidth="1"/>
    <col min="5384" max="5631" width="0" hidden="1" customWidth="1"/>
    <col min="5633" max="5633" width="59.28515625" customWidth="1"/>
    <col min="5634" max="5638" width="20.7109375" customWidth="1"/>
    <col min="5639" max="5639" width="18.28515625" customWidth="1"/>
    <col min="5640" max="5887" width="0" hidden="1" customWidth="1"/>
    <col min="5889" max="5889" width="59.28515625" customWidth="1"/>
    <col min="5890" max="5894" width="20.7109375" customWidth="1"/>
    <col min="5895" max="5895" width="18.28515625" customWidth="1"/>
    <col min="5896" max="6143" width="0" hidden="1" customWidth="1"/>
    <col min="6145" max="6145" width="59.28515625" customWidth="1"/>
    <col min="6146" max="6150" width="20.7109375" customWidth="1"/>
    <col min="6151" max="6151" width="18.28515625" customWidth="1"/>
    <col min="6152" max="6399" width="0" hidden="1" customWidth="1"/>
    <col min="6401" max="6401" width="59.28515625" customWidth="1"/>
    <col min="6402" max="6406" width="20.7109375" customWidth="1"/>
    <col min="6407" max="6407" width="18.28515625" customWidth="1"/>
    <col min="6408" max="6655" width="0" hidden="1" customWidth="1"/>
    <col min="6657" max="6657" width="59.28515625" customWidth="1"/>
    <col min="6658" max="6662" width="20.7109375" customWidth="1"/>
    <col min="6663" max="6663" width="18.28515625" customWidth="1"/>
    <col min="6664" max="6911" width="0" hidden="1" customWidth="1"/>
    <col min="6913" max="6913" width="59.28515625" customWidth="1"/>
    <col min="6914" max="6918" width="20.7109375" customWidth="1"/>
    <col min="6919" max="6919" width="18.28515625" customWidth="1"/>
    <col min="6920" max="7167" width="0" hidden="1" customWidth="1"/>
    <col min="7169" max="7169" width="59.28515625" customWidth="1"/>
    <col min="7170" max="7174" width="20.7109375" customWidth="1"/>
    <col min="7175" max="7175" width="18.28515625" customWidth="1"/>
    <col min="7176" max="7423" width="0" hidden="1" customWidth="1"/>
    <col min="7425" max="7425" width="59.28515625" customWidth="1"/>
    <col min="7426" max="7430" width="20.7109375" customWidth="1"/>
    <col min="7431" max="7431" width="18.28515625" customWidth="1"/>
    <col min="7432" max="7679" width="0" hidden="1" customWidth="1"/>
    <col min="7681" max="7681" width="59.28515625" customWidth="1"/>
    <col min="7682" max="7686" width="20.7109375" customWidth="1"/>
    <col min="7687" max="7687" width="18.28515625" customWidth="1"/>
    <col min="7688" max="7935" width="0" hidden="1" customWidth="1"/>
    <col min="7937" max="7937" width="59.28515625" customWidth="1"/>
    <col min="7938" max="7942" width="20.7109375" customWidth="1"/>
    <col min="7943" max="7943" width="18.28515625" customWidth="1"/>
    <col min="7944" max="8191" width="0" hidden="1" customWidth="1"/>
    <col min="8193" max="8193" width="59.28515625" customWidth="1"/>
    <col min="8194" max="8198" width="20.7109375" customWidth="1"/>
    <col min="8199" max="8199" width="18.28515625" customWidth="1"/>
    <col min="8200" max="8447" width="0" hidden="1" customWidth="1"/>
    <col min="8449" max="8449" width="59.28515625" customWidth="1"/>
    <col min="8450" max="8454" width="20.7109375" customWidth="1"/>
    <col min="8455" max="8455" width="18.28515625" customWidth="1"/>
    <col min="8456" max="8703" width="0" hidden="1" customWidth="1"/>
    <col min="8705" max="8705" width="59.28515625" customWidth="1"/>
    <col min="8706" max="8710" width="20.7109375" customWidth="1"/>
    <col min="8711" max="8711" width="18.28515625" customWidth="1"/>
    <col min="8712" max="8959" width="0" hidden="1" customWidth="1"/>
    <col min="8961" max="8961" width="59.28515625" customWidth="1"/>
    <col min="8962" max="8966" width="20.7109375" customWidth="1"/>
    <col min="8967" max="8967" width="18.28515625" customWidth="1"/>
    <col min="8968" max="9215" width="0" hidden="1" customWidth="1"/>
    <col min="9217" max="9217" width="59.28515625" customWidth="1"/>
    <col min="9218" max="9222" width="20.7109375" customWidth="1"/>
    <col min="9223" max="9223" width="18.28515625" customWidth="1"/>
    <col min="9224" max="9471" width="0" hidden="1" customWidth="1"/>
    <col min="9473" max="9473" width="59.28515625" customWidth="1"/>
    <col min="9474" max="9478" width="20.7109375" customWidth="1"/>
    <col min="9479" max="9479" width="18.28515625" customWidth="1"/>
    <col min="9480" max="9727" width="0" hidden="1" customWidth="1"/>
    <col min="9729" max="9729" width="59.28515625" customWidth="1"/>
    <col min="9730" max="9734" width="20.7109375" customWidth="1"/>
    <col min="9735" max="9735" width="18.28515625" customWidth="1"/>
    <col min="9736" max="9983" width="0" hidden="1" customWidth="1"/>
    <col min="9985" max="9985" width="59.28515625" customWidth="1"/>
    <col min="9986" max="9990" width="20.7109375" customWidth="1"/>
    <col min="9991" max="9991" width="18.28515625" customWidth="1"/>
    <col min="9992" max="10239" width="0" hidden="1" customWidth="1"/>
    <col min="10241" max="10241" width="59.28515625" customWidth="1"/>
    <col min="10242" max="10246" width="20.7109375" customWidth="1"/>
    <col min="10247" max="10247" width="18.28515625" customWidth="1"/>
    <col min="10248" max="10495" width="0" hidden="1" customWidth="1"/>
    <col min="10497" max="10497" width="59.28515625" customWidth="1"/>
    <col min="10498" max="10502" width="20.7109375" customWidth="1"/>
    <col min="10503" max="10503" width="18.28515625" customWidth="1"/>
    <col min="10504" max="10751" width="0" hidden="1" customWidth="1"/>
    <col min="10753" max="10753" width="59.28515625" customWidth="1"/>
    <col min="10754" max="10758" width="20.7109375" customWidth="1"/>
    <col min="10759" max="10759" width="18.28515625" customWidth="1"/>
    <col min="10760" max="11007" width="0" hidden="1" customWidth="1"/>
    <col min="11009" max="11009" width="59.28515625" customWidth="1"/>
    <col min="11010" max="11014" width="20.7109375" customWidth="1"/>
    <col min="11015" max="11015" width="18.28515625" customWidth="1"/>
    <col min="11016" max="11263" width="0" hidden="1" customWidth="1"/>
    <col min="11265" max="11265" width="59.28515625" customWidth="1"/>
    <col min="11266" max="11270" width="20.7109375" customWidth="1"/>
    <col min="11271" max="11271" width="18.28515625" customWidth="1"/>
    <col min="11272" max="11519" width="0" hidden="1" customWidth="1"/>
    <col min="11521" max="11521" width="59.28515625" customWidth="1"/>
    <col min="11522" max="11526" width="20.7109375" customWidth="1"/>
    <col min="11527" max="11527" width="18.28515625" customWidth="1"/>
    <col min="11528" max="11775" width="0" hidden="1" customWidth="1"/>
    <col min="11777" max="11777" width="59.28515625" customWidth="1"/>
    <col min="11778" max="11782" width="20.7109375" customWidth="1"/>
    <col min="11783" max="11783" width="18.28515625" customWidth="1"/>
    <col min="11784" max="12031" width="0" hidden="1" customWidth="1"/>
    <col min="12033" max="12033" width="59.28515625" customWidth="1"/>
    <col min="12034" max="12038" width="20.7109375" customWidth="1"/>
    <col min="12039" max="12039" width="18.28515625" customWidth="1"/>
    <col min="12040" max="12287" width="0" hidden="1" customWidth="1"/>
    <col min="12289" max="12289" width="59.28515625" customWidth="1"/>
    <col min="12290" max="12294" width="20.7109375" customWidth="1"/>
    <col min="12295" max="12295" width="18.28515625" customWidth="1"/>
    <col min="12296" max="12543" width="0" hidden="1" customWidth="1"/>
    <col min="12545" max="12545" width="59.28515625" customWidth="1"/>
    <col min="12546" max="12550" width="20.7109375" customWidth="1"/>
    <col min="12551" max="12551" width="18.28515625" customWidth="1"/>
    <col min="12552" max="12799" width="0" hidden="1" customWidth="1"/>
    <col min="12801" max="12801" width="59.28515625" customWidth="1"/>
    <col min="12802" max="12806" width="20.7109375" customWidth="1"/>
    <col min="12807" max="12807" width="18.28515625" customWidth="1"/>
    <col min="12808" max="13055" width="0" hidden="1" customWidth="1"/>
    <col min="13057" max="13057" width="59.28515625" customWidth="1"/>
    <col min="13058" max="13062" width="20.7109375" customWidth="1"/>
    <col min="13063" max="13063" width="18.28515625" customWidth="1"/>
    <col min="13064" max="13311" width="0" hidden="1" customWidth="1"/>
    <col min="13313" max="13313" width="59.28515625" customWidth="1"/>
    <col min="13314" max="13318" width="20.7109375" customWidth="1"/>
    <col min="13319" max="13319" width="18.28515625" customWidth="1"/>
    <col min="13320" max="13567" width="0" hidden="1" customWidth="1"/>
    <col min="13569" max="13569" width="59.28515625" customWidth="1"/>
    <col min="13570" max="13574" width="20.7109375" customWidth="1"/>
    <col min="13575" max="13575" width="18.28515625" customWidth="1"/>
    <col min="13576" max="13823" width="0" hidden="1" customWidth="1"/>
    <col min="13825" max="13825" width="59.28515625" customWidth="1"/>
    <col min="13826" max="13830" width="20.7109375" customWidth="1"/>
    <col min="13831" max="13831" width="18.28515625" customWidth="1"/>
    <col min="13832" max="14079" width="0" hidden="1" customWidth="1"/>
    <col min="14081" max="14081" width="59.28515625" customWidth="1"/>
    <col min="14082" max="14086" width="20.7109375" customWidth="1"/>
    <col min="14087" max="14087" width="18.28515625" customWidth="1"/>
    <col min="14088" max="14335" width="0" hidden="1" customWidth="1"/>
    <col min="14337" max="14337" width="59.28515625" customWidth="1"/>
    <col min="14338" max="14342" width="20.7109375" customWidth="1"/>
    <col min="14343" max="14343" width="18.28515625" customWidth="1"/>
    <col min="14344" max="14591" width="0" hidden="1" customWidth="1"/>
    <col min="14593" max="14593" width="59.28515625" customWidth="1"/>
    <col min="14594" max="14598" width="20.7109375" customWidth="1"/>
    <col min="14599" max="14599" width="18.28515625" customWidth="1"/>
    <col min="14600" max="14847" width="0" hidden="1" customWidth="1"/>
    <col min="14849" max="14849" width="59.28515625" customWidth="1"/>
    <col min="14850" max="14854" width="20.7109375" customWidth="1"/>
    <col min="14855" max="14855" width="18.28515625" customWidth="1"/>
    <col min="14856" max="15103" width="0" hidden="1" customWidth="1"/>
    <col min="15105" max="15105" width="59.28515625" customWidth="1"/>
    <col min="15106" max="15110" width="20.7109375" customWidth="1"/>
    <col min="15111" max="15111" width="18.28515625" customWidth="1"/>
    <col min="15112" max="15359" width="0" hidden="1" customWidth="1"/>
    <col min="15361" max="15361" width="59.28515625" customWidth="1"/>
    <col min="15362" max="15366" width="20.7109375" customWidth="1"/>
    <col min="15367" max="15367" width="18.28515625" customWidth="1"/>
    <col min="15368" max="15615" width="0" hidden="1" customWidth="1"/>
    <col min="15617" max="15617" width="59.28515625" customWidth="1"/>
    <col min="15618" max="15622" width="20.7109375" customWidth="1"/>
    <col min="15623" max="15623" width="18.28515625" customWidth="1"/>
    <col min="15624" max="15871" width="0" hidden="1" customWidth="1"/>
    <col min="15873" max="15873" width="59.28515625" customWidth="1"/>
    <col min="15874" max="15878" width="20.7109375" customWidth="1"/>
    <col min="15879" max="15879" width="18.28515625" customWidth="1"/>
    <col min="15880" max="16127" width="0" hidden="1" customWidth="1"/>
    <col min="16129" max="16129" width="59.28515625" customWidth="1"/>
    <col min="16130" max="16134" width="20.7109375" customWidth="1"/>
    <col min="16135" max="16135" width="18.2851562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11307589765</v>
      </c>
      <c r="C9" s="22">
        <f>SUM(C10:GASTO_NE_FIN_02)</f>
        <v>269260805.75</v>
      </c>
      <c r="D9" s="22">
        <f>SUM(D10:GASTO_NE_FIN_03)</f>
        <v>11576850570.75</v>
      </c>
      <c r="E9" s="22">
        <f>SUM(E10:GASTO_NE_FIN_04)</f>
        <v>7275485167.5699987</v>
      </c>
      <c r="F9" s="22">
        <f>SUM(F10:cvbcvb)</f>
        <v>7269518185.5699987</v>
      </c>
      <c r="G9" s="22">
        <f>SUM(G10:GASTO_NE_FIN_06)</f>
        <v>4301365403.1800003</v>
      </c>
    </row>
    <row r="10" spans="1:7" ht="30" x14ac:dyDescent="0.25">
      <c r="A10" s="23" t="s">
        <v>15</v>
      </c>
      <c r="B10" s="24">
        <v>177822899</v>
      </c>
      <c r="C10" s="24">
        <v>30570619.079999998</v>
      </c>
      <c r="D10" s="24">
        <v>208393518.08000001</v>
      </c>
      <c r="E10" s="24">
        <v>115150502.66</v>
      </c>
      <c r="F10" s="24">
        <v>114995867.62</v>
      </c>
      <c r="G10" s="24">
        <f>+D10-E10</f>
        <v>93243015.420000017</v>
      </c>
    </row>
    <row r="11" spans="1:7" x14ac:dyDescent="0.25">
      <c r="A11" s="25" t="s">
        <v>16</v>
      </c>
      <c r="B11" s="24">
        <v>496215443</v>
      </c>
      <c r="C11" s="24">
        <v>-66037744.049999997</v>
      </c>
      <c r="D11" s="24">
        <v>430177698.94999999</v>
      </c>
      <c r="E11" s="24">
        <v>254046958.93000001</v>
      </c>
      <c r="F11" s="24">
        <v>253633827.12</v>
      </c>
      <c r="G11" s="24">
        <f t="shared" ref="G11:G35" si="0">+D11-E11</f>
        <v>176130740.01999998</v>
      </c>
    </row>
    <row r="12" spans="1:7" x14ac:dyDescent="0.25">
      <c r="A12" s="25" t="s">
        <v>17</v>
      </c>
      <c r="B12" s="24">
        <v>667959852</v>
      </c>
      <c r="C12" s="24">
        <v>-42768318.020000003</v>
      </c>
      <c r="D12" s="24">
        <v>625191533.98000002</v>
      </c>
      <c r="E12" s="24">
        <v>261817880.86000001</v>
      </c>
      <c r="F12" s="24">
        <v>261359839.81999999</v>
      </c>
      <c r="G12" s="24">
        <f t="shared" si="0"/>
        <v>363373653.12</v>
      </c>
    </row>
    <row r="13" spans="1:7" ht="30" x14ac:dyDescent="0.25">
      <c r="A13" s="23" t="s">
        <v>18</v>
      </c>
      <c r="B13" s="24">
        <v>93928779</v>
      </c>
      <c r="C13" s="24">
        <v>4372572.4800000004</v>
      </c>
      <c r="D13" s="24">
        <v>98301351.480000004</v>
      </c>
      <c r="E13" s="24">
        <v>44267099.780000001</v>
      </c>
      <c r="F13" s="24">
        <v>44172846.770000003</v>
      </c>
      <c r="G13" s="24">
        <f t="shared" si="0"/>
        <v>54034251.700000003</v>
      </c>
    </row>
    <row r="14" spans="1:7" x14ac:dyDescent="0.25">
      <c r="A14" s="25" t="s">
        <v>19</v>
      </c>
      <c r="B14" s="24">
        <v>518906986</v>
      </c>
      <c r="C14" s="24">
        <v>8866169.0800000001</v>
      </c>
      <c r="D14" s="24">
        <v>527773155.07999998</v>
      </c>
      <c r="E14" s="24">
        <v>256112666.28</v>
      </c>
      <c r="F14" s="24">
        <v>255267475.12</v>
      </c>
      <c r="G14" s="24">
        <f t="shared" si="0"/>
        <v>271660488.79999995</v>
      </c>
    </row>
    <row r="15" spans="1:7" x14ac:dyDescent="0.25">
      <c r="A15" s="25" t="s">
        <v>20</v>
      </c>
      <c r="B15" s="24">
        <v>298897055</v>
      </c>
      <c r="C15" s="24">
        <v>-1740681.72</v>
      </c>
      <c r="D15" s="24">
        <v>297156373.27999997</v>
      </c>
      <c r="E15" s="24">
        <v>189664232.61000001</v>
      </c>
      <c r="F15" s="24">
        <v>189304391.5</v>
      </c>
      <c r="G15" s="24">
        <f t="shared" si="0"/>
        <v>107492140.66999996</v>
      </c>
    </row>
    <row r="16" spans="1:7" ht="30" x14ac:dyDescent="0.25">
      <c r="A16" s="23" t="s">
        <v>21</v>
      </c>
      <c r="B16" s="24">
        <v>343957234</v>
      </c>
      <c r="C16" s="24">
        <v>41100419.670000002</v>
      </c>
      <c r="D16" s="24">
        <v>385057653.67000002</v>
      </c>
      <c r="E16" s="24">
        <v>168663135.52000001</v>
      </c>
      <c r="F16" s="24">
        <v>168418565.24000001</v>
      </c>
      <c r="G16" s="24">
        <f t="shared" si="0"/>
        <v>216394518.15000001</v>
      </c>
    </row>
    <row r="17" spans="1:7" x14ac:dyDescent="0.25">
      <c r="A17" s="25" t="s">
        <v>22</v>
      </c>
      <c r="B17" s="24">
        <v>77773233</v>
      </c>
      <c r="C17" s="24">
        <v>-71934.19</v>
      </c>
      <c r="D17" s="24">
        <v>77701298.810000002</v>
      </c>
      <c r="E17" s="24">
        <v>26524216.989999998</v>
      </c>
      <c r="F17" s="24">
        <v>26458648.059999999</v>
      </c>
      <c r="G17" s="24">
        <f t="shared" si="0"/>
        <v>51177081.820000008</v>
      </c>
    </row>
    <row r="18" spans="1:7" x14ac:dyDescent="0.25">
      <c r="A18" s="25" t="s">
        <v>23</v>
      </c>
      <c r="B18" s="24">
        <v>156314807</v>
      </c>
      <c r="C18" s="24">
        <v>34242105.049999997</v>
      </c>
      <c r="D18" s="24">
        <v>190556912.05000001</v>
      </c>
      <c r="E18" s="24">
        <v>107348523.8</v>
      </c>
      <c r="F18" s="24">
        <v>107243527.31</v>
      </c>
      <c r="G18" s="24">
        <f t="shared" si="0"/>
        <v>83208388.250000015</v>
      </c>
    </row>
    <row r="19" spans="1:7" x14ac:dyDescent="0.25">
      <c r="A19" s="25" t="s">
        <v>24</v>
      </c>
      <c r="B19" s="24">
        <v>189647546</v>
      </c>
      <c r="C19" s="24">
        <v>15628320.310000001</v>
      </c>
      <c r="D19" s="24">
        <v>205275866.31</v>
      </c>
      <c r="E19" s="24">
        <v>101014692.16</v>
      </c>
      <c r="F19" s="24">
        <v>100895146.48</v>
      </c>
      <c r="G19" s="24">
        <f t="shared" si="0"/>
        <v>104261174.15000001</v>
      </c>
    </row>
    <row r="20" spans="1:7" x14ac:dyDescent="0.25">
      <c r="A20" s="25" t="s">
        <v>25</v>
      </c>
      <c r="B20" s="24">
        <v>24329275</v>
      </c>
      <c r="C20" s="24">
        <v>1017084.02</v>
      </c>
      <c r="D20" s="24">
        <v>25346359.02</v>
      </c>
      <c r="E20" s="24">
        <v>9319814.7400000002</v>
      </c>
      <c r="F20" s="24">
        <v>9295815.6999999993</v>
      </c>
      <c r="G20" s="24">
        <f t="shared" si="0"/>
        <v>16026544.279999999</v>
      </c>
    </row>
    <row r="21" spans="1:7" ht="30" x14ac:dyDescent="0.25">
      <c r="A21" s="23" t="s">
        <v>26</v>
      </c>
      <c r="B21" s="24">
        <v>120002765</v>
      </c>
      <c r="C21" s="24">
        <v>586794.87</v>
      </c>
      <c r="D21" s="24">
        <v>120589559.87</v>
      </c>
      <c r="E21" s="24">
        <v>56264982.57</v>
      </c>
      <c r="F21" s="24">
        <v>56223637.310000002</v>
      </c>
      <c r="G21" s="24">
        <f t="shared" si="0"/>
        <v>64324577.300000004</v>
      </c>
    </row>
    <row r="22" spans="1:7" x14ac:dyDescent="0.25">
      <c r="A22" s="25" t="s">
        <v>27</v>
      </c>
      <c r="B22" s="24">
        <v>69649900</v>
      </c>
      <c r="C22" s="24">
        <v>444153.01</v>
      </c>
      <c r="D22" s="24">
        <v>70094053.010000005</v>
      </c>
      <c r="E22" s="24">
        <v>41330469.719999999</v>
      </c>
      <c r="F22" s="24">
        <v>41273701.609999999</v>
      </c>
      <c r="G22" s="24">
        <f t="shared" si="0"/>
        <v>28763583.290000007</v>
      </c>
    </row>
    <row r="23" spans="1:7" x14ac:dyDescent="0.25">
      <c r="A23" s="25" t="s">
        <v>28</v>
      </c>
      <c r="B23" s="24">
        <v>615294218</v>
      </c>
      <c r="C23" s="24">
        <v>118275338.8</v>
      </c>
      <c r="D23" s="24">
        <v>733569556.79999995</v>
      </c>
      <c r="E23" s="24">
        <v>400853761.01999998</v>
      </c>
      <c r="F23" s="24">
        <v>399964221.69999999</v>
      </c>
      <c r="G23" s="24">
        <f t="shared" si="0"/>
        <v>332715795.77999997</v>
      </c>
    </row>
    <row r="24" spans="1:7" x14ac:dyDescent="0.25">
      <c r="A24" s="25" t="s">
        <v>29</v>
      </c>
      <c r="B24" s="24">
        <v>90271455</v>
      </c>
      <c r="C24" s="24">
        <v>-1769372.64</v>
      </c>
      <c r="D24" s="24">
        <v>88502082.359999999</v>
      </c>
      <c r="E24" s="24">
        <v>49472324.719999999</v>
      </c>
      <c r="F24" s="24">
        <v>49403956.299999997</v>
      </c>
      <c r="G24" s="24">
        <f t="shared" si="0"/>
        <v>39029757.640000001</v>
      </c>
    </row>
    <row r="25" spans="1:7" x14ac:dyDescent="0.25">
      <c r="A25" s="25" t="s">
        <v>30</v>
      </c>
      <c r="B25" s="24">
        <v>34952379</v>
      </c>
      <c r="C25" s="24">
        <v>530710.18000000005</v>
      </c>
      <c r="D25" s="24">
        <v>35483089.18</v>
      </c>
      <c r="E25" s="24">
        <v>16840416.600000001</v>
      </c>
      <c r="F25" s="24">
        <v>16817783.940000001</v>
      </c>
      <c r="G25" s="24">
        <f t="shared" si="0"/>
        <v>18642672.579999998</v>
      </c>
    </row>
    <row r="26" spans="1:7" x14ac:dyDescent="0.25">
      <c r="A26" s="25" t="s">
        <v>31</v>
      </c>
      <c r="B26" s="24">
        <v>71130029</v>
      </c>
      <c r="C26" s="24">
        <v>1796715.67</v>
      </c>
      <c r="D26" s="24">
        <v>72926744.670000002</v>
      </c>
      <c r="E26" s="24">
        <v>48332464.030000001</v>
      </c>
      <c r="F26" s="24">
        <v>48238156.350000001</v>
      </c>
      <c r="G26" s="24">
        <f t="shared" si="0"/>
        <v>24594280.640000001</v>
      </c>
    </row>
    <row r="27" spans="1:7" x14ac:dyDescent="0.25">
      <c r="A27" s="25" t="s">
        <v>32</v>
      </c>
      <c r="B27" s="24">
        <v>411412034</v>
      </c>
      <c r="C27" s="24">
        <v>-4005793.47</v>
      </c>
      <c r="D27" s="24">
        <v>407406240.52999997</v>
      </c>
      <c r="E27" s="24">
        <v>217285071.77000001</v>
      </c>
      <c r="F27" s="24">
        <v>216716143.53999999</v>
      </c>
      <c r="G27" s="24">
        <f t="shared" si="0"/>
        <v>190121168.75999996</v>
      </c>
    </row>
    <row r="28" spans="1:7" x14ac:dyDescent="0.25">
      <c r="A28" s="25" t="s">
        <v>33</v>
      </c>
      <c r="B28" s="24">
        <v>169916369</v>
      </c>
      <c r="C28" s="24">
        <v>0</v>
      </c>
      <c r="D28" s="24">
        <v>169916369</v>
      </c>
      <c r="E28" s="24">
        <v>0</v>
      </c>
      <c r="F28" s="24">
        <v>0</v>
      </c>
      <c r="G28" s="24">
        <f t="shared" si="0"/>
        <v>169916369</v>
      </c>
    </row>
    <row r="29" spans="1:7" x14ac:dyDescent="0.25">
      <c r="A29" s="25" t="s">
        <v>34</v>
      </c>
      <c r="B29" s="24">
        <v>273144349</v>
      </c>
      <c r="C29" s="24">
        <v>17972171.079999998</v>
      </c>
      <c r="D29" s="24">
        <v>291116520.07999998</v>
      </c>
      <c r="E29" s="24">
        <v>194690501.44999999</v>
      </c>
      <c r="F29" s="24">
        <v>194690501.44999999</v>
      </c>
      <c r="G29" s="24">
        <f t="shared" si="0"/>
        <v>96426018.629999995</v>
      </c>
    </row>
    <row r="30" spans="1:7" x14ac:dyDescent="0.25">
      <c r="A30" s="25" t="s">
        <v>35</v>
      </c>
      <c r="B30" s="24">
        <v>247532125</v>
      </c>
      <c r="C30" s="24">
        <v>93720</v>
      </c>
      <c r="D30" s="24">
        <v>247625845</v>
      </c>
      <c r="E30" s="24">
        <v>186036636</v>
      </c>
      <c r="F30" s="24">
        <v>186036636</v>
      </c>
      <c r="G30" s="24">
        <f t="shared" si="0"/>
        <v>61589209</v>
      </c>
    </row>
    <row r="31" spans="1:7" x14ac:dyDescent="0.25">
      <c r="A31" s="25" t="s">
        <v>36</v>
      </c>
      <c r="B31" s="24">
        <v>329565020</v>
      </c>
      <c r="C31" s="24">
        <v>700000</v>
      </c>
      <c r="D31" s="24">
        <v>330265020</v>
      </c>
      <c r="E31" s="24">
        <v>245164339</v>
      </c>
      <c r="F31" s="24">
        <v>245164339</v>
      </c>
      <c r="G31" s="24">
        <f t="shared" si="0"/>
        <v>85100681</v>
      </c>
    </row>
    <row r="32" spans="1:7" x14ac:dyDescent="0.25">
      <c r="A32" s="25" t="s">
        <v>37</v>
      </c>
      <c r="B32" s="24">
        <v>276083515</v>
      </c>
      <c r="C32" s="24">
        <v>33122162.350000001</v>
      </c>
      <c r="D32" s="24">
        <v>309205677.35000002</v>
      </c>
      <c r="E32" s="24">
        <v>228816637.59999999</v>
      </c>
      <c r="F32" s="24">
        <v>228816637.59999999</v>
      </c>
      <c r="G32" s="24">
        <f t="shared" si="0"/>
        <v>80389039.75000003</v>
      </c>
    </row>
    <row r="33" spans="1:7" x14ac:dyDescent="0.25">
      <c r="A33" s="25" t="s">
        <v>38</v>
      </c>
      <c r="B33" s="24">
        <v>2700654341</v>
      </c>
      <c r="C33" s="24">
        <v>50609659.329999998</v>
      </c>
      <c r="D33" s="24">
        <v>2751264000.3299999</v>
      </c>
      <c r="E33" s="24">
        <v>1906094961.23</v>
      </c>
      <c r="F33" s="24">
        <v>1905253642.5</v>
      </c>
      <c r="G33" s="24">
        <f t="shared" si="0"/>
        <v>845169039.0999999</v>
      </c>
    </row>
    <row r="34" spans="1:7" x14ac:dyDescent="0.25">
      <c r="A34" s="25" t="s">
        <v>39</v>
      </c>
      <c r="B34" s="24">
        <v>47151000</v>
      </c>
      <c r="C34" s="24">
        <v>30762319.059999999</v>
      </c>
      <c r="D34" s="24">
        <v>77913319.060000002</v>
      </c>
      <c r="E34" s="24">
        <v>59392159.530000001</v>
      </c>
      <c r="F34" s="24">
        <v>59392159.530000001</v>
      </c>
      <c r="G34" s="24">
        <f t="shared" si="0"/>
        <v>18521159.530000001</v>
      </c>
    </row>
    <row r="35" spans="1:7" x14ac:dyDescent="0.25">
      <c r="A35" s="25" t="s">
        <v>40</v>
      </c>
      <c r="B35" s="24">
        <v>2805077157</v>
      </c>
      <c r="C35" s="24">
        <v>-5036384.2</v>
      </c>
      <c r="D35" s="24">
        <v>2800040772.8000002</v>
      </c>
      <c r="E35" s="24">
        <v>2090980718</v>
      </c>
      <c r="F35" s="24">
        <v>2090480718</v>
      </c>
      <c r="G35" s="24">
        <f t="shared" si="0"/>
        <v>709060054.80000019</v>
      </c>
    </row>
    <row r="36" spans="1:7" x14ac:dyDescent="0.25">
      <c r="A36" s="26" t="s">
        <v>41</v>
      </c>
      <c r="B36" s="27"/>
      <c r="C36" s="27"/>
      <c r="D36" s="27"/>
      <c r="E36" s="27"/>
      <c r="F36" s="27"/>
      <c r="G36" s="27"/>
    </row>
    <row r="37" spans="1:7" x14ac:dyDescent="0.25">
      <c r="A37" s="28" t="s">
        <v>42</v>
      </c>
      <c r="B37" s="29">
        <f>SUM(B39:cbvbcvbcv)</f>
        <v>11042353021</v>
      </c>
      <c r="C37" s="29">
        <f>SUM(C39:GASTO_E_FIN_02)</f>
        <v>1331239656.1399999</v>
      </c>
      <c r="D37" s="29">
        <f>SUM(D39:cvbcvbcbv)</f>
        <v>12373592677.139999</v>
      </c>
      <c r="E37" s="29">
        <f>SUM(E39:GASTO_E_FIN_04)</f>
        <v>8663132965.6199989</v>
      </c>
      <c r="F37" s="29">
        <f>SUM(F39:GASTO_E_FIN_05)</f>
        <v>8661325615.9399986</v>
      </c>
      <c r="G37" s="30">
        <f>SUM(G39:GASTO_E_FIN_06)</f>
        <v>3710459711.5199995</v>
      </c>
    </row>
    <row r="38" spans="1:7" ht="30" x14ac:dyDescent="0.25">
      <c r="A38" s="23" t="s">
        <v>15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31">
        <f>+D38-E38</f>
        <v>0</v>
      </c>
    </row>
    <row r="39" spans="1:7" x14ac:dyDescent="0.25">
      <c r="A39" s="25" t="s">
        <v>16</v>
      </c>
      <c r="B39" s="24">
        <v>79708495</v>
      </c>
      <c r="C39" s="24">
        <v>-15631590.609999999</v>
      </c>
      <c r="D39" s="24">
        <v>64076904.390000001</v>
      </c>
      <c r="E39" s="24">
        <v>14791550.220000001</v>
      </c>
      <c r="F39" s="24">
        <v>14791550.220000001</v>
      </c>
      <c r="G39" s="31">
        <f t="shared" ref="G39:G44" si="1">+D39-E39</f>
        <v>49285354.170000002</v>
      </c>
    </row>
    <row r="40" spans="1:7" x14ac:dyDescent="0.25">
      <c r="A40" s="25" t="s">
        <v>17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31">
        <f t="shared" si="1"/>
        <v>0</v>
      </c>
    </row>
    <row r="41" spans="1:7" ht="30" x14ac:dyDescent="0.25">
      <c r="A41" s="23" t="s">
        <v>18</v>
      </c>
      <c r="B41" s="24">
        <v>0</v>
      </c>
      <c r="C41" s="24">
        <v>22998845.57</v>
      </c>
      <c r="D41" s="24">
        <v>22998845.57</v>
      </c>
      <c r="E41" s="24">
        <v>0</v>
      </c>
      <c r="F41" s="24">
        <v>0</v>
      </c>
      <c r="G41" s="31">
        <f t="shared" si="1"/>
        <v>22998845.57</v>
      </c>
    </row>
    <row r="42" spans="1:7" x14ac:dyDescent="0.25">
      <c r="A42" s="25" t="s">
        <v>19</v>
      </c>
      <c r="B42" s="24">
        <v>4914170123</v>
      </c>
      <c r="C42" s="24">
        <v>68168816.069999993</v>
      </c>
      <c r="D42" s="24">
        <v>4982338939.0699997</v>
      </c>
      <c r="E42" s="24">
        <v>3564076948.98</v>
      </c>
      <c r="F42" s="24">
        <v>3564076948.98</v>
      </c>
      <c r="G42" s="31">
        <f t="shared" si="1"/>
        <v>1418261990.0899997</v>
      </c>
    </row>
    <row r="43" spans="1:7" x14ac:dyDescent="0.25">
      <c r="A43" s="25" t="s">
        <v>20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31">
        <f>+D43-E43</f>
        <v>0</v>
      </c>
    </row>
    <row r="44" spans="1:7" ht="30" x14ac:dyDescent="0.25">
      <c r="A44" s="23" t="s">
        <v>21</v>
      </c>
      <c r="B44" s="24">
        <v>407523591</v>
      </c>
      <c r="C44" s="24">
        <v>37806675.969999999</v>
      </c>
      <c r="D44" s="24">
        <v>445330266.97000003</v>
      </c>
      <c r="E44" s="24">
        <v>68112187.969999999</v>
      </c>
      <c r="F44" s="24">
        <v>68112187.969999999</v>
      </c>
      <c r="G44" s="31">
        <f t="shared" si="1"/>
        <v>377218079</v>
      </c>
    </row>
    <row r="45" spans="1:7" x14ac:dyDescent="0.25">
      <c r="A45" s="25" t="s">
        <v>22</v>
      </c>
      <c r="B45" s="24">
        <v>15000000</v>
      </c>
      <c r="C45" s="24">
        <v>0</v>
      </c>
      <c r="D45" s="24">
        <v>15000000</v>
      </c>
      <c r="E45" s="24">
        <v>0</v>
      </c>
      <c r="F45" s="24">
        <v>0</v>
      </c>
      <c r="G45" s="24">
        <f>D45-E45</f>
        <v>15000000</v>
      </c>
    </row>
    <row r="46" spans="1:7" x14ac:dyDescent="0.25">
      <c r="A46" s="25" t="s">
        <v>23</v>
      </c>
      <c r="B46" s="24">
        <v>38000000</v>
      </c>
      <c r="C46" s="24">
        <v>3520000</v>
      </c>
      <c r="D46" s="24">
        <v>41520000</v>
      </c>
      <c r="E46" s="24">
        <v>24450738.41</v>
      </c>
      <c r="F46" s="24">
        <v>24450738.41</v>
      </c>
      <c r="G46" s="24">
        <f>D46-E46</f>
        <v>17069261.59</v>
      </c>
    </row>
    <row r="47" spans="1:7" x14ac:dyDescent="0.25">
      <c r="A47" s="25" t="s">
        <v>24</v>
      </c>
      <c r="B47" s="24">
        <v>52464666</v>
      </c>
      <c r="C47" s="24">
        <v>-47146926</v>
      </c>
      <c r="D47" s="24">
        <v>5317740</v>
      </c>
      <c r="E47" s="24">
        <v>0</v>
      </c>
      <c r="F47" s="24">
        <v>0</v>
      </c>
      <c r="G47" s="24">
        <f>D47-E47</f>
        <v>5317740</v>
      </c>
    </row>
    <row r="48" spans="1:7" x14ac:dyDescent="0.25">
      <c r="A48" s="25" t="s">
        <v>25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>+D48-E48</f>
        <v>0</v>
      </c>
    </row>
    <row r="49" spans="1:7" ht="30" x14ac:dyDescent="0.25">
      <c r="A49" s="23" t="s">
        <v>26</v>
      </c>
      <c r="B49" s="24">
        <v>50000000</v>
      </c>
      <c r="C49" s="24">
        <v>949600</v>
      </c>
      <c r="D49" s="24">
        <v>50949600</v>
      </c>
      <c r="E49" s="24">
        <v>758975.6</v>
      </c>
      <c r="F49" s="24">
        <v>758975.6</v>
      </c>
      <c r="G49" s="24">
        <f>+D49-E49</f>
        <v>50190624.399999999</v>
      </c>
    </row>
    <row r="50" spans="1:7" x14ac:dyDescent="0.25">
      <c r="A50" s="25" t="s">
        <v>27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>D50-E50</f>
        <v>0</v>
      </c>
    </row>
    <row r="51" spans="1:7" x14ac:dyDescent="0.25">
      <c r="A51" s="25" t="s">
        <v>28</v>
      </c>
      <c r="B51" s="24">
        <v>68737832</v>
      </c>
      <c r="C51" s="24">
        <v>48921522.950000003</v>
      </c>
      <c r="D51" s="24">
        <v>117659354.95</v>
      </c>
      <c r="E51" s="24">
        <v>58891111.270000003</v>
      </c>
      <c r="F51" s="24">
        <v>58891111.270000003</v>
      </c>
      <c r="G51" s="24">
        <f>D51-E51</f>
        <v>58768243.68</v>
      </c>
    </row>
    <row r="52" spans="1:7" x14ac:dyDescent="0.25">
      <c r="A52" s="25" t="s">
        <v>29</v>
      </c>
      <c r="B52" s="24">
        <v>30000000</v>
      </c>
      <c r="C52" s="24">
        <v>0</v>
      </c>
      <c r="D52" s="24">
        <v>30000000</v>
      </c>
      <c r="E52" s="24">
        <v>0</v>
      </c>
      <c r="F52" s="24">
        <v>0</v>
      </c>
      <c r="G52" s="24">
        <f>D52-E52</f>
        <v>30000000</v>
      </c>
    </row>
    <row r="53" spans="1:7" x14ac:dyDescent="0.25">
      <c r="A53" s="25" t="s">
        <v>30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>+D53-E53</f>
        <v>0</v>
      </c>
    </row>
    <row r="54" spans="1:7" x14ac:dyDescent="0.25">
      <c r="A54" s="25" t="s">
        <v>31</v>
      </c>
      <c r="B54" s="24">
        <v>0</v>
      </c>
      <c r="C54" s="24">
        <v>534.28</v>
      </c>
      <c r="D54" s="24">
        <v>534.28</v>
      </c>
      <c r="E54" s="24">
        <v>0</v>
      </c>
      <c r="F54" s="24">
        <v>0</v>
      </c>
      <c r="G54" s="24">
        <f>+D54-E54</f>
        <v>534.28</v>
      </c>
    </row>
    <row r="55" spans="1:7" x14ac:dyDescent="0.25">
      <c r="A55" s="25" t="s">
        <v>32</v>
      </c>
      <c r="B55" s="24">
        <v>43506250</v>
      </c>
      <c r="C55" s="24">
        <v>2604269.14</v>
      </c>
      <c r="D55" s="24">
        <v>46110519.140000001</v>
      </c>
      <c r="E55" s="24">
        <v>18528042.719999999</v>
      </c>
      <c r="F55" s="24">
        <v>18528042.719999999</v>
      </c>
      <c r="G55" s="24">
        <f>D55-E55</f>
        <v>27582476.420000002</v>
      </c>
    </row>
    <row r="56" spans="1:7" x14ac:dyDescent="0.25">
      <c r="A56" s="25" t="s">
        <v>33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>+D56-E56</f>
        <v>0</v>
      </c>
    </row>
    <row r="57" spans="1:7" x14ac:dyDescent="0.25">
      <c r="A57" s="25" t="s">
        <v>34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>+D57-E57</f>
        <v>0</v>
      </c>
    </row>
    <row r="58" spans="1:7" x14ac:dyDescent="0.25">
      <c r="A58" s="25" t="s">
        <v>35</v>
      </c>
      <c r="B58" s="24">
        <v>0</v>
      </c>
      <c r="C58" s="24">
        <v>1721118.85</v>
      </c>
      <c r="D58" s="24">
        <v>1721118.85</v>
      </c>
      <c r="E58" s="24">
        <v>1721118.85</v>
      </c>
      <c r="F58" s="24">
        <v>1721118.85</v>
      </c>
      <c r="G58" s="24">
        <f>+D58-E58</f>
        <v>0</v>
      </c>
    </row>
    <row r="59" spans="1:7" x14ac:dyDescent="0.25">
      <c r="A59" s="25" t="s">
        <v>36</v>
      </c>
      <c r="B59" s="24">
        <v>0</v>
      </c>
      <c r="C59" s="24">
        <v>5000000</v>
      </c>
      <c r="D59" s="24">
        <v>5000000</v>
      </c>
      <c r="E59" s="24">
        <v>0</v>
      </c>
      <c r="F59" s="24">
        <v>0</v>
      </c>
      <c r="G59" s="24">
        <f>+D59-E59</f>
        <v>5000000</v>
      </c>
    </row>
    <row r="60" spans="1:7" x14ac:dyDescent="0.25">
      <c r="A60" s="25" t="s">
        <v>37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>+D60-E60</f>
        <v>0</v>
      </c>
    </row>
    <row r="61" spans="1:7" x14ac:dyDescent="0.25">
      <c r="A61" s="25" t="s">
        <v>38</v>
      </c>
      <c r="B61" s="24">
        <v>3651028089</v>
      </c>
      <c r="C61" s="24">
        <v>1023391150.33</v>
      </c>
      <c r="D61" s="24">
        <v>4674419239.3299999</v>
      </c>
      <c r="E61" s="24">
        <v>3354906751</v>
      </c>
      <c r="F61" s="24">
        <v>3353099401.3200002</v>
      </c>
      <c r="G61" s="24">
        <f>D61-E61</f>
        <v>1319512488.3299999</v>
      </c>
    </row>
    <row r="62" spans="1:7" x14ac:dyDescent="0.25">
      <c r="A62" s="25" t="s">
        <v>39</v>
      </c>
      <c r="B62" s="24">
        <v>0</v>
      </c>
      <c r="C62" s="24">
        <v>24907738.350000001</v>
      </c>
      <c r="D62" s="24">
        <v>24907738.350000001</v>
      </c>
      <c r="E62" s="24">
        <v>21493745.420000002</v>
      </c>
      <c r="F62" s="24">
        <v>21493745.420000002</v>
      </c>
      <c r="G62" s="24">
        <f>+D62-E62</f>
        <v>3413992.9299999997</v>
      </c>
    </row>
    <row r="63" spans="1:7" x14ac:dyDescent="0.25">
      <c r="A63" s="25" t="s">
        <v>40</v>
      </c>
      <c r="B63" s="24">
        <v>1692213975</v>
      </c>
      <c r="C63" s="24">
        <v>154027901.24000001</v>
      </c>
      <c r="D63" s="24">
        <v>1846241876.24</v>
      </c>
      <c r="E63" s="24">
        <v>1535401795.1800001</v>
      </c>
      <c r="F63" s="24">
        <v>1535401795.1800001</v>
      </c>
      <c r="G63" s="24">
        <f>D63-E63</f>
        <v>310840081.05999994</v>
      </c>
    </row>
    <row r="64" spans="1:7" x14ac:dyDescent="0.25">
      <c r="A64" s="26" t="s">
        <v>41</v>
      </c>
      <c r="B64" s="32"/>
      <c r="C64" s="32"/>
      <c r="D64" s="32"/>
      <c r="E64" s="32"/>
      <c r="F64" s="32"/>
      <c r="G64" s="32"/>
    </row>
    <row r="65" spans="1:7" x14ac:dyDescent="0.25">
      <c r="A65" s="28" t="s">
        <v>43</v>
      </c>
      <c r="B65" s="29">
        <f>GASTO_NE_T1+vcvcbvcbcvb</f>
        <v>22349942786</v>
      </c>
      <c r="C65" s="29">
        <f>cvbvcbcbvbc+cvbcbvbcvbvc</f>
        <v>1600500461.8899999</v>
      </c>
      <c r="D65" s="29">
        <f>vcbvbcbdfgfdg+GASTO_E_T3</f>
        <v>23950443247.889999</v>
      </c>
      <c r="E65" s="29">
        <f>GASTO_NE_T4+GASTO_E_T4</f>
        <v>15938618133.189999</v>
      </c>
      <c r="F65" s="29">
        <f>GASTO_NE_T5+GASTO_E_T5</f>
        <v>15930843801.509998</v>
      </c>
      <c r="G65" s="29">
        <f>GASTO_NE_T6+GASTO_E_T6</f>
        <v>8011825114.6999998</v>
      </c>
    </row>
    <row r="66" spans="1:7" x14ac:dyDescent="0.25">
      <c r="A66" s="33"/>
      <c r="B66" s="34"/>
      <c r="C66" s="34"/>
      <c r="D66" s="34"/>
      <c r="E66" s="34"/>
      <c r="F66" s="34"/>
      <c r="G66" s="34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hidden="1" x14ac:dyDescent="0.25">
      <c r="A77"/>
      <c r="B77"/>
      <c r="C77"/>
      <c r="D77"/>
      <c r="E77"/>
      <c r="F77"/>
      <c r="G77"/>
    </row>
    <row r="78" spans="1:7" hidden="1" x14ac:dyDescent="0.25">
      <c r="A78"/>
      <c r="B78"/>
      <c r="C78"/>
      <c r="D78"/>
      <c r="E78"/>
      <c r="F78"/>
      <c r="G78"/>
    </row>
    <row r="79" spans="1:7" hidden="1" x14ac:dyDescent="0.25">
      <c r="A79"/>
      <c r="B79"/>
      <c r="C79"/>
      <c r="D79"/>
      <c r="E79"/>
      <c r="F79"/>
      <c r="G79"/>
    </row>
    <row r="80" spans="1:7" hidden="1" x14ac:dyDescent="0.25">
      <c r="A80"/>
      <c r="B80"/>
      <c r="C80"/>
      <c r="D80"/>
      <c r="E80"/>
      <c r="F80"/>
      <c r="G80"/>
    </row>
    <row r="81" spans="1:7" hidden="1" x14ac:dyDescent="0.25">
      <c r="A81"/>
      <c r="B81"/>
      <c r="C81"/>
      <c r="D81"/>
      <c r="E81"/>
      <c r="F81"/>
      <c r="G81"/>
    </row>
    <row r="82" spans="1:7" x14ac:dyDescent="0.25"/>
    <row r="83" spans="1:7" hidden="1" x14ac:dyDescent="0.25"/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2E252D7F-A598-4670-B67A-281257FBCE0F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2022-12-02T17:43:14Z</dcterms:created>
  <dcterms:modified xsi:type="dcterms:W3CDTF">2022-12-02T17:43:27Z</dcterms:modified>
</cp:coreProperties>
</file>