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B9C166F6-8883-48BF-9EFF-89639D1147CC}" xr6:coauthVersionLast="36" xr6:coauthVersionMax="36" xr10:uidLastSave="{00000000-0000-0000-0000-000000000000}"/>
  <bookViews>
    <workbookView xWindow="0" yWindow="0" windowWidth="20490" windowHeight="7545" xr2:uid="{F19200B3-832A-4DD9-BA08-A8C7B2159538}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b)'!$B$50</definedName>
    <definedName name="cvbcbvbcvbvc">'Formato 6 b)'!$C$37</definedName>
    <definedName name="cvbcvb">'Formato 6 b)'!$F$36</definedName>
    <definedName name="cvbcvbcbv">'Formato 6 b)'!$D$50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b)'!$B$50</definedName>
    <definedName name="GASTO_E_FIN_02">'Formato 6 b)'!$C$50</definedName>
    <definedName name="GASTO_E_FIN_03">'Formato 6 b)'!$D$50</definedName>
    <definedName name="GASTO_E_FIN_04">'Formato 6 b)'!$E$50</definedName>
    <definedName name="GASTO_E_FIN_05">'Formato 6 b)'!$F$50</definedName>
    <definedName name="GASTO_E_FIN_06">'Formato 6 b)'!$G$50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7" i="1" s="1"/>
  <c r="G38" i="1"/>
  <c r="F37" i="1"/>
  <c r="E37" i="1"/>
  <c r="D37" i="1"/>
  <c r="C37" i="1"/>
  <c r="B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 s="1"/>
  <c r="G51" i="1" s="1"/>
  <c r="G10" i="1"/>
  <c r="F9" i="1"/>
  <c r="F51" i="1" s="1"/>
  <c r="E9" i="1"/>
  <c r="E51" i="1" s="1"/>
  <c r="D9" i="1"/>
  <c r="D51" i="1" s="1"/>
  <c r="C9" i="1"/>
  <c r="C51" i="1" s="1"/>
  <c r="B9" i="1"/>
  <c r="B51" i="1" s="1"/>
</calcChain>
</file>

<file path=xl/sharedStrings.xml><?xml version="1.0" encoding="utf-8"?>
<sst xmlns="http://schemas.openxmlformats.org/spreadsheetml/2006/main" count="57" uniqueCount="44">
  <si>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</si>
  <si>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</si>
  <si>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</si>
  <si>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</si>
  <si>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31 de marzo de 2022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</si>
  <si>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</si>
  <si>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</si>
  <si>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</si>
  <si>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</si>
  <si>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</si>
  <si>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</si>
  <si>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</si>
  <si>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</si>
  <si>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</si>
  <si>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</si>
  <si>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</si>
  <si>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</si>
  <si>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</si>
  <si>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</si>
  <si>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Educación</t>
  </si>
  <si>
    <t>Secretaría de Salud</t>
  </si>
  <si>
    <t>Secretaría de Desarrollo Territorial, Urbano y Obras Públicas</t>
  </si>
  <si>
    <t>Secretaría de Desarrollo Económico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</si>
  <si>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</si>
  <si>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</si>
  <si>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</si>
  <si>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</si>
  <si>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Turismo</t>
  </si>
  <si>
    <t>Secretaría de Protección y Seguridad Ciudadana</t>
  </si>
  <si>
    <t>Secretaría de Protección Civil</t>
  </si>
  <si>
    <t>Consejería Jurídica</t>
  </si>
  <si>
    <t>Secretaría de la Contraloría</t>
  </si>
  <si>
    <t>Fiscalía General del Estado de Campeche</t>
  </si>
  <si>
    <t>Provisiones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</si>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</sst>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1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F4F9-ABEE-436E-8D13-83FEC83D28F7}">
  <sheetPr>
    <pageSetUpPr fitToPage="1"/>
  </sheetPr>
  <dimension ref="A1:IU83"/>
  <sheetViews>
    <sheetView tabSelected="1" workbookViewId="0">
      <selection activeCell="E51" sqref="E51"/>
    </sheetView>
  </sheetViews>
  <sheetFormatPr baseColWidth="10" defaultColWidth="0.85546875" defaultRowHeight="15" zeroHeight="1" x14ac:dyDescent="0.25"/>
  <cols>
    <col min="1" max="1" width="59.28515625" style="33" customWidth="1"/>
    <col min="2" max="6" width="20.7109375" style="33" customWidth="1"/>
    <col min="7" max="7" width="18.28515625" style="33" customWidth="1"/>
    <col min="8" max="255" width="11.42578125" hidden="1" customWidth="1"/>
    <col min="257" max="257" width="59.28515625" customWidth="1"/>
    <col min="258" max="262" width="20.7109375" customWidth="1"/>
    <col min="263" max="263" width="18.28515625" customWidth="1"/>
    <col min="264" max="511" width="0" hidden="1" customWidth="1"/>
    <col min="513" max="513" width="59.28515625" customWidth="1"/>
    <col min="514" max="518" width="20.7109375" customWidth="1"/>
    <col min="519" max="519" width="18.28515625" customWidth="1"/>
    <col min="520" max="767" width="0" hidden="1" customWidth="1"/>
    <col min="769" max="769" width="59.28515625" customWidth="1"/>
    <col min="770" max="774" width="20.7109375" customWidth="1"/>
    <col min="775" max="775" width="18.28515625" customWidth="1"/>
    <col min="776" max="1023" width="0" hidden="1" customWidth="1"/>
    <col min="1025" max="1025" width="59.28515625" customWidth="1"/>
    <col min="1026" max="1030" width="20.7109375" customWidth="1"/>
    <col min="1031" max="1031" width="18.28515625" customWidth="1"/>
    <col min="1032" max="1279" width="0" hidden="1" customWidth="1"/>
    <col min="1281" max="1281" width="59.28515625" customWidth="1"/>
    <col min="1282" max="1286" width="20.7109375" customWidth="1"/>
    <col min="1287" max="1287" width="18.28515625" customWidth="1"/>
    <col min="1288" max="1535" width="0" hidden="1" customWidth="1"/>
    <col min="1537" max="1537" width="59.28515625" customWidth="1"/>
    <col min="1538" max="1542" width="20.7109375" customWidth="1"/>
    <col min="1543" max="1543" width="18.28515625" customWidth="1"/>
    <col min="1544" max="1791" width="0" hidden="1" customWidth="1"/>
    <col min="1793" max="1793" width="59.28515625" customWidth="1"/>
    <col min="1794" max="1798" width="20.7109375" customWidth="1"/>
    <col min="1799" max="1799" width="18.28515625" customWidth="1"/>
    <col min="1800" max="2047" width="0" hidden="1" customWidth="1"/>
    <col min="2049" max="2049" width="59.28515625" customWidth="1"/>
    <col min="2050" max="2054" width="20.7109375" customWidth="1"/>
    <col min="2055" max="2055" width="18.28515625" customWidth="1"/>
    <col min="2056" max="2303" width="0" hidden="1" customWidth="1"/>
    <col min="2305" max="2305" width="59.28515625" customWidth="1"/>
    <col min="2306" max="2310" width="20.7109375" customWidth="1"/>
    <col min="2311" max="2311" width="18.28515625" customWidth="1"/>
    <col min="2312" max="2559" width="0" hidden="1" customWidth="1"/>
    <col min="2561" max="2561" width="59.28515625" customWidth="1"/>
    <col min="2562" max="2566" width="20.7109375" customWidth="1"/>
    <col min="2567" max="2567" width="18.28515625" customWidth="1"/>
    <col min="2568" max="2815" width="0" hidden="1" customWidth="1"/>
    <col min="2817" max="2817" width="59.28515625" customWidth="1"/>
    <col min="2818" max="2822" width="20.7109375" customWidth="1"/>
    <col min="2823" max="2823" width="18.28515625" customWidth="1"/>
    <col min="2824" max="3071" width="0" hidden="1" customWidth="1"/>
    <col min="3073" max="3073" width="59.28515625" customWidth="1"/>
    <col min="3074" max="3078" width="20.7109375" customWidth="1"/>
    <col min="3079" max="3079" width="18.28515625" customWidth="1"/>
    <col min="3080" max="3327" width="0" hidden="1" customWidth="1"/>
    <col min="3329" max="3329" width="59.28515625" customWidth="1"/>
    <col min="3330" max="3334" width="20.7109375" customWidth="1"/>
    <col min="3335" max="3335" width="18.28515625" customWidth="1"/>
    <col min="3336" max="3583" width="0" hidden="1" customWidth="1"/>
    <col min="3585" max="3585" width="59.28515625" customWidth="1"/>
    <col min="3586" max="3590" width="20.7109375" customWidth="1"/>
    <col min="3591" max="3591" width="18.28515625" customWidth="1"/>
    <col min="3592" max="3839" width="0" hidden="1" customWidth="1"/>
    <col min="3841" max="3841" width="59.28515625" customWidth="1"/>
    <col min="3842" max="3846" width="20.7109375" customWidth="1"/>
    <col min="3847" max="3847" width="18.28515625" customWidth="1"/>
    <col min="3848" max="4095" width="0" hidden="1" customWidth="1"/>
    <col min="4097" max="4097" width="59.28515625" customWidth="1"/>
    <col min="4098" max="4102" width="20.7109375" customWidth="1"/>
    <col min="4103" max="4103" width="18.28515625" customWidth="1"/>
    <col min="4104" max="4351" width="0" hidden="1" customWidth="1"/>
    <col min="4353" max="4353" width="59.28515625" customWidth="1"/>
    <col min="4354" max="4358" width="20.7109375" customWidth="1"/>
    <col min="4359" max="4359" width="18.28515625" customWidth="1"/>
    <col min="4360" max="4607" width="0" hidden="1" customWidth="1"/>
    <col min="4609" max="4609" width="59.28515625" customWidth="1"/>
    <col min="4610" max="4614" width="20.7109375" customWidth="1"/>
    <col min="4615" max="4615" width="18.28515625" customWidth="1"/>
    <col min="4616" max="4863" width="0" hidden="1" customWidth="1"/>
    <col min="4865" max="4865" width="59.28515625" customWidth="1"/>
    <col min="4866" max="4870" width="20.7109375" customWidth="1"/>
    <col min="4871" max="4871" width="18.28515625" customWidth="1"/>
    <col min="4872" max="5119" width="0" hidden="1" customWidth="1"/>
    <col min="5121" max="5121" width="59.28515625" customWidth="1"/>
    <col min="5122" max="5126" width="20.7109375" customWidth="1"/>
    <col min="5127" max="5127" width="18.28515625" customWidth="1"/>
    <col min="5128" max="5375" width="0" hidden="1" customWidth="1"/>
    <col min="5377" max="5377" width="59.28515625" customWidth="1"/>
    <col min="5378" max="5382" width="20.7109375" customWidth="1"/>
    <col min="5383" max="5383" width="18.28515625" customWidth="1"/>
    <col min="5384" max="5631" width="0" hidden="1" customWidth="1"/>
    <col min="5633" max="5633" width="59.28515625" customWidth="1"/>
    <col min="5634" max="5638" width="20.7109375" customWidth="1"/>
    <col min="5639" max="5639" width="18.28515625" customWidth="1"/>
    <col min="5640" max="5887" width="0" hidden="1" customWidth="1"/>
    <col min="5889" max="5889" width="59.28515625" customWidth="1"/>
    <col min="5890" max="5894" width="20.7109375" customWidth="1"/>
    <col min="5895" max="5895" width="18.28515625" customWidth="1"/>
    <col min="5896" max="6143" width="0" hidden="1" customWidth="1"/>
    <col min="6145" max="6145" width="59.28515625" customWidth="1"/>
    <col min="6146" max="6150" width="20.7109375" customWidth="1"/>
    <col min="6151" max="6151" width="18.28515625" customWidth="1"/>
    <col min="6152" max="6399" width="0" hidden="1" customWidth="1"/>
    <col min="6401" max="6401" width="59.28515625" customWidth="1"/>
    <col min="6402" max="6406" width="20.7109375" customWidth="1"/>
    <col min="6407" max="6407" width="18.28515625" customWidth="1"/>
    <col min="6408" max="6655" width="0" hidden="1" customWidth="1"/>
    <col min="6657" max="6657" width="59.28515625" customWidth="1"/>
    <col min="6658" max="6662" width="20.7109375" customWidth="1"/>
    <col min="6663" max="6663" width="18.28515625" customWidth="1"/>
    <col min="6664" max="6911" width="0" hidden="1" customWidth="1"/>
    <col min="6913" max="6913" width="59.28515625" customWidth="1"/>
    <col min="6914" max="6918" width="20.7109375" customWidth="1"/>
    <col min="6919" max="6919" width="18.28515625" customWidth="1"/>
    <col min="6920" max="7167" width="0" hidden="1" customWidth="1"/>
    <col min="7169" max="7169" width="59.28515625" customWidth="1"/>
    <col min="7170" max="7174" width="20.7109375" customWidth="1"/>
    <col min="7175" max="7175" width="18.28515625" customWidth="1"/>
    <col min="7176" max="7423" width="0" hidden="1" customWidth="1"/>
    <col min="7425" max="7425" width="59.28515625" customWidth="1"/>
    <col min="7426" max="7430" width="20.7109375" customWidth="1"/>
    <col min="7431" max="7431" width="18.28515625" customWidth="1"/>
    <col min="7432" max="7679" width="0" hidden="1" customWidth="1"/>
    <col min="7681" max="7681" width="59.28515625" customWidth="1"/>
    <col min="7682" max="7686" width="20.7109375" customWidth="1"/>
    <col min="7687" max="7687" width="18.28515625" customWidth="1"/>
    <col min="7688" max="7935" width="0" hidden="1" customWidth="1"/>
    <col min="7937" max="7937" width="59.28515625" customWidth="1"/>
    <col min="7938" max="7942" width="20.7109375" customWidth="1"/>
    <col min="7943" max="7943" width="18.28515625" customWidth="1"/>
    <col min="7944" max="8191" width="0" hidden="1" customWidth="1"/>
    <col min="8193" max="8193" width="59.28515625" customWidth="1"/>
    <col min="8194" max="8198" width="20.7109375" customWidth="1"/>
    <col min="8199" max="8199" width="18.28515625" customWidth="1"/>
    <col min="8200" max="8447" width="0" hidden="1" customWidth="1"/>
    <col min="8449" max="8449" width="59.28515625" customWidth="1"/>
    <col min="8450" max="8454" width="20.7109375" customWidth="1"/>
    <col min="8455" max="8455" width="18.28515625" customWidth="1"/>
    <col min="8456" max="8703" width="0" hidden="1" customWidth="1"/>
    <col min="8705" max="8705" width="59.28515625" customWidth="1"/>
    <col min="8706" max="8710" width="20.7109375" customWidth="1"/>
    <col min="8711" max="8711" width="18.28515625" customWidth="1"/>
    <col min="8712" max="8959" width="0" hidden="1" customWidth="1"/>
    <col min="8961" max="8961" width="59.28515625" customWidth="1"/>
    <col min="8962" max="8966" width="20.7109375" customWidth="1"/>
    <col min="8967" max="8967" width="18.28515625" customWidth="1"/>
    <col min="8968" max="9215" width="0" hidden="1" customWidth="1"/>
    <col min="9217" max="9217" width="59.28515625" customWidth="1"/>
    <col min="9218" max="9222" width="20.7109375" customWidth="1"/>
    <col min="9223" max="9223" width="18.28515625" customWidth="1"/>
    <col min="9224" max="9471" width="0" hidden="1" customWidth="1"/>
    <col min="9473" max="9473" width="59.28515625" customWidth="1"/>
    <col min="9474" max="9478" width="20.7109375" customWidth="1"/>
    <col min="9479" max="9479" width="18.28515625" customWidth="1"/>
    <col min="9480" max="9727" width="0" hidden="1" customWidth="1"/>
    <col min="9729" max="9729" width="59.28515625" customWidth="1"/>
    <col min="9730" max="9734" width="20.7109375" customWidth="1"/>
    <col min="9735" max="9735" width="18.28515625" customWidth="1"/>
    <col min="9736" max="9983" width="0" hidden="1" customWidth="1"/>
    <col min="9985" max="9985" width="59.28515625" customWidth="1"/>
    <col min="9986" max="9990" width="20.7109375" customWidth="1"/>
    <col min="9991" max="9991" width="18.28515625" customWidth="1"/>
    <col min="9992" max="10239" width="0" hidden="1" customWidth="1"/>
    <col min="10241" max="10241" width="59.28515625" customWidth="1"/>
    <col min="10242" max="10246" width="20.7109375" customWidth="1"/>
    <col min="10247" max="10247" width="18.28515625" customWidth="1"/>
    <col min="10248" max="10495" width="0" hidden="1" customWidth="1"/>
    <col min="10497" max="10497" width="59.28515625" customWidth="1"/>
    <col min="10498" max="10502" width="20.7109375" customWidth="1"/>
    <col min="10503" max="10503" width="18.28515625" customWidth="1"/>
    <col min="10504" max="10751" width="0" hidden="1" customWidth="1"/>
    <col min="10753" max="10753" width="59.28515625" customWidth="1"/>
    <col min="10754" max="10758" width="20.7109375" customWidth="1"/>
    <col min="10759" max="10759" width="18.28515625" customWidth="1"/>
    <col min="10760" max="11007" width="0" hidden="1" customWidth="1"/>
    <col min="11009" max="11009" width="59.28515625" customWidth="1"/>
    <col min="11010" max="11014" width="20.7109375" customWidth="1"/>
    <col min="11015" max="11015" width="18.28515625" customWidth="1"/>
    <col min="11016" max="11263" width="0" hidden="1" customWidth="1"/>
    <col min="11265" max="11265" width="59.28515625" customWidth="1"/>
    <col min="11266" max="11270" width="20.7109375" customWidth="1"/>
    <col min="11271" max="11271" width="18.28515625" customWidth="1"/>
    <col min="11272" max="11519" width="0" hidden="1" customWidth="1"/>
    <col min="11521" max="11521" width="59.28515625" customWidth="1"/>
    <col min="11522" max="11526" width="20.7109375" customWidth="1"/>
    <col min="11527" max="11527" width="18.28515625" customWidth="1"/>
    <col min="11528" max="11775" width="0" hidden="1" customWidth="1"/>
    <col min="11777" max="11777" width="59.28515625" customWidth="1"/>
    <col min="11778" max="11782" width="20.7109375" customWidth="1"/>
    <col min="11783" max="11783" width="18.28515625" customWidth="1"/>
    <col min="11784" max="12031" width="0" hidden="1" customWidth="1"/>
    <col min="12033" max="12033" width="59.28515625" customWidth="1"/>
    <col min="12034" max="12038" width="20.7109375" customWidth="1"/>
    <col min="12039" max="12039" width="18.28515625" customWidth="1"/>
    <col min="12040" max="12287" width="0" hidden="1" customWidth="1"/>
    <col min="12289" max="12289" width="59.28515625" customWidth="1"/>
    <col min="12290" max="12294" width="20.7109375" customWidth="1"/>
    <col min="12295" max="12295" width="18.28515625" customWidth="1"/>
    <col min="12296" max="12543" width="0" hidden="1" customWidth="1"/>
    <col min="12545" max="12545" width="59.28515625" customWidth="1"/>
    <col min="12546" max="12550" width="20.7109375" customWidth="1"/>
    <col min="12551" max="12551" width="18.28515625" customWidth="1"/>
    <col min="12552" max="12799" width="0" hidden="1" customWidth="1"/>
    <col min="12801" max="12801" width="59.28515625" customWidth="1"/>
    <col min="12802" max="12806" width="20.7109375" customWidth="1"/>
    <col min="12807" max="12807" width="18.28515625" customWidth="1"/>
    <col min="12808" max="13055" width="0" hidden="1" customWidth="1"/>
    <col min="13057" max="13057" width="59.28515625" customWidth="1"/>
    <col min="13058" max="13062" width="20.7109375" customWidth="1"/>
    <col min="13063" max="13063" width="18.28515625" customWidth="1"/>
    <col min="13064" max="13311" width="0" hidden="1" customWidth="1"/>
    <col min="13313" max="13313" width="59.28515625" customWidth="1"/>
    <col min="13314" max="13318" width="20.7109375" customWidth="1"/>
    <col min="13319" max="13319" width="18.28515625" customWidth="1"/>
    <col min="13320" max="13567" width="0" hidden="1" customWidth="1"/>
    <col min="13569" max="13569" width="59.28515625" customWidth="1"/>
    <col min="13570" max="13574" width="20.7109375" customWidth="1"/>
    <col min="13575" max="13575" width="18.28515625" customWidth="1"/>
    <col min="13576" max="13823" width="0" hidden="1" customWidth="1"/>
    <col min="13825" max="13825" width="59.28515625" customWidth="1"/>
    <col min="13826" max="13830" width="20.7109375" customWidth="1"/>
    <col min="13831" max="13831" width="18.28515625" customWidth="1"/>
    <col min="13832" max="14079" width="0" hidden="1" customWidth="1"/>
    <col min="14081" max="14081" width="59.28515625" customWidth="1"/>
    <col min="14082" max="14086" width="20.7109375" customWidth="1"/>
    <col min="14087" max="14087" width="18.28515625" customWidth="1"/>
    <col min="14088" max="14335" width="0" hidden="1" customWidth="1"/>
    <col min="14337" max="14337" width="59.28515625" customWidth="1"/>
    <col min="14338" max="14342" width="20.7109375" customWidth="1"/>
    <col min="14343" max="14343" width="18.28515625" customWidth="1"/>
    <col min="14344" max="14591" width="0" hidden="1" customWidth="1"/>
    <col min="14593" max="14593" width="59.28515625" customWidth="1"/>
    <col min="14594" max="14598" width="20.7109375" customWidth="1"/>
    <col min="14599" max="14599" width="18.28515625" customWidth="1"/>
    <col min="14600" max="14847" width="0" hidden="1" customWidth="1"/>
    <col min="14849" max="14849" width="59.28515625" customWidth="1"/>
    <col min="14850" max="14854" width="20.7109375" customWidth="1"/>
    <col min="14855" max="14855" width="18.28515625" customWidth="1"/>
    <col min="14856" max="15103" width="0" hidden="1" customWidth="1"/>
    <col min="15105" max="15105" width="59.28515625" customWidth="1"/>
    <col min="15106" max="15110" width="20.7109375" customWidth="1"/>
    <col min="15111" max="15111" width="18.28515625" customWidth="1"/>
    <col min="15112" max="15359" width="0" hidden="1" customWidth="1"/>
    <col min="15361" max="15361" width="59.28515625" customWidth="1"/>
    <col min="15362" max="15366" width="20.7109375" customWidth="1"/>
    <col min="15367" max="15367" width="18.28515625" customWidth="1"/>
    <col min="15368" max="15615" width="0" hidden="1" customWidth="1"/>
    <col min="15617" max="15617" width="59.28515625" customWidth="1"/>
    <col min="15618" max="15622" width="20.7109375" customWidth="1"/>
    <col min="15623" max="15623" width="18.28515625" customWidth="1"/>
    <col min="15624" max="15871" width="0" hidden="1" customWidth="1"/>
    <col min="15873" max="15873" width="59.28515625" customWidth="1"/>
    <col min="15874" max="15878" width="20.7109375" customWidth="1"/>
    <col min="15879" max="15879" width="18.28515625" customWidth="1"/>
    <col min="15880" max="16127" width="0" hidden="1" customWidth="1"/>
    <col min="16129" max="16129" width="59.28515625" customWidth="1"/>
    <col min="16130" max="16134" width="20.7109375" customWidth="1"/>
    <col min="16135" max="16135" width="18.28515625" customWidth="1"/>
    <col min="16136" max="16383" width="0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11307589765</v>
      </c>
      <c r="C9" s="22">
        <f>SUM(C10:GASTO_NE_FIN_02)</f>
        <v>80966445.060000002</v>
      </c>
      <c r="D9" s="22">
        <f>SUM(D10:GASTO_NE_FIN_03)</f>
        <v>11388556210.059999</v>
      </c>
      <c r="E9" s="22">
        <f>SUM(E10:GASTO_NE_FIN_04)</f>
        <v>2193751589.29</v>
      </c>
      <c r="F9" s="22">
        <f>SUM(F10:cvbcvb)</f>
        <v>2184016349.6900001</v>
      </c>
      <c r="G9" s="22">
        <f>SUM(G10:GASTO_NE_FIN_06)</f>
        <v>9194804620.7700005</v>
      </c>
    </row>
    <row r="10" spans="1:7" ht="30" x14ac:dyDescent="0.25">
      <c r="A10" s="23" t="s">
        <v>15</v>
      </c>
      <c r="B10" s="24">
        <v>177822899</v>
      </c>
      <c r="C10" s="24">
        <v>23093139.670000002</v>
      </c>
      <c r="D10" s="24">
        <v>200916038.66999999</v>
      </c>
      <c r="E10" s="24">
        <v>28540906.07</v>
      </c>
      <c r="F10" s="24">
        <v>28186465.309999999</v>
      </c>
      <c r="G10" s="24">
        <f>+D10-E10</f>
        <v>172375132.59999999</v>
      </c>
    </row>
    <row r="11" spans="1:7" x14ac:dyDescent="0.25">
      <c r="A11" s="25" t="s">
        <v>16</v>
      </c>
      <c r="B11" s="24">
        <v>496215443</v>
      </c>
      <c r="C11" s="24">
        <v>3240748.7</v>
      </c>
      <c r="D11" s="24">
        <v>499456191.69999999</v>
      </c>
      <c r="E11" s="24">
        <v>73235712.049999997</v>
      </c>
      <c r="F11" s="24">
        <v>71136221.530000001</v>
      </c>
      <c r="G11" s="24">
        <f t="shared" ref="G11:G35" si="0">+D11-E11</f>
        <v>426220479.64999998</v>
      </c>
    </row>
    <row r="12" spans="1:7" x14ac:dyDescent="0.25">
      <c r="A12" s="25" t="s">
        <v>17</v>
      </c>
      <c r="B12" s="24">
        <v>667959852</v>
      </c>
      <c r="C12" s="24">
        <v>-726497.37</v>
      </c>
      <c r="D12" s="24">
        <v>667233354.63</v>
      </c>
      <c r="E12" s="24">
        <v>71442416.480000004</v>
      </c>
      <c r="F12" s="24">
        <v>69235132.840000004</v>
      </c>
      <c r="G12" s="24">
        <f t="shared" si="0"/>
        <v>595790938.14999998</v>
      </c>
    </row>
    <row r="13" spans="1:7" ht="30" x14ac:dyDescent="0.25">
      <c r="A13" s="23" t="s">
        <v>18</v>
      </c>
      <c r="B13" s="24">
        <v>93928779</v>
      </c>
      <c r="C13" s="24">
        <v>300000</v>
      </c>
      <c r="D13" s="24">
        <v>94228779</v>
      </c>
      <c r="E13" s="24">
        <v>10549340.26</v>
      </c>
      <c r="F13" s="24">
        <v>10418836.710000001</v>
      </c>
      <c r="G13" s="24">
        <f t="shared" si="0"/>
        <v>83679438.739999995</v>
      </c>
    </row>
    <row r="14" spans="1:7" x14ac:dyDescent="0.25">
      <c r="A14" s="25" t="s">
        <v>19</v>
      </c>
      <c r="B14" s="24">
        <v>518906986</v>
      </c>
      <c r="C14" s="24">
        <v>-13635573.140000001</v>
      </c>
      <c r="D14" s="24">
        <v>505271412.86000001</v>
      </c>
      <c r="E14" s="24">
        <v>55752162.829999998</v>
      </c>
      <c r="F14" s="24">
        <v>55248170.600000001</v>
      </c>
      <c r="G14" s="24">
        <f t="shared" si="0"/>
        <v>449519250.03000003</v>
      </c>
    </row>
    <row r="15" spans="1:7" x14ac:dyDescent="0.25">
      <c r="A15" s="25" t="s">
        <v>20</v>
      </c>
      <c r="B15" s="24">
        <v>298897055</v>
      </c>
      <c r="C15" s="24">
        <v>-497396.34</v>
      </c>
      <c r="D15" s="24">
        <v>298399658.66000003</v>
      </c>
      <c r="E15" s="24">
        <v>57974232.659999996</v>
      </c>
      <c r="F15" s="24">
        <v>57562785.130000003</v>
      </c>
      <c r="G15" s="24">
        <f t="shared" si="0"/>
        <v>240425426.00000003</v>
      </c>
    </row>
    <row r="16" spans="1:7" ht="30" x14ac:dyDescent="0.25">
      <c r="A16" s="23" t="s">
        <v>21</v>
      </c>
      <c r="B16" s="24">
        <v>343957234</v>
      </c>
      <c r="C16" s="24">
        <v>2554778.1800000002</v>
      </c>
      <c r="D16" s="24">
        <v>346512012.18000001</v>
      </c>
      <c r="E16" s="24">
        <v>39811240.890000001</v>
      </c>
      <c r="F16" s="24">
        <v>39571202.009999998</v>
      </c>
      <c r="G16" s="24">
        <f t="shared" si="0"/>
        <v>306700771.29000002</v>
      </c>
    </row>
    <row r="17" spans="1:7" x14ac:dyDescent="0.25">
      <c r="A17" s="25" t="s">
        <v>22</v>
      </c>
      <c r="B17" s="24">
        <v>77773233</v>
      </c>
      <c r="C17" s="24">
        <v>122152.83</v>
      </c>
      <c r="D17" s="24">
        <v>77895385.829999998</v>
      </c>
      <c r="E17" s="24">
        <v>7868209.8799999999</v>
      </c>
      <c r="F17" s="24">
        <v>7773750.2000000002</v>
      </c>
      <c r="G17" s="24">
        <f t="shared" si="0"/>
        <v>70027175.950000003</v>
      </c>
    </row>
    <row r="18" spans="1:7" x14ac:dyDescent="0.25">
      <c r="A18" s="25" t="s">
        <v>23</v>
      </c>
      <c r="B18" s="24">
        <v>156314807</v>
      </c>
      <c r="C18" s="24">
        <v>144031.6</v>
      </c>
      <c r="D18" s="24">
        <v>156458838.59999999</v>
      </c>
      <c r="E18" s="24">
        <v>12502682.68</v>
      </c>
      <c r="F18" s="24">
        <v>12398254.26</v>
      </c>
      <c r="G18" s="24">
        <f t="shared" si="0"/>
        <v>143956155.91999999</v>
      </c>
    </row>
    <row r="19" spans="1:7" x14ac:dyDescent="0.25">
      <c r="A19" s="25" t="s">
        <v>24</v>
      </c>
      <c r="B19" s="24">
        <v>189647546</v>
      </c>
      <c r="C19" s="24">
        <v>2687005.62</v>
      </c>
      <c r="D19" s="24">
        <v>192334551.62</v>
      </c>
      <c r="E19" s="24">
        <v>15418955.83</v>
      </c>
      <c r="F19" s="24">
        <v>15287617.27</v>
      </c>
      <c r="G19" s="24">
        <f t="shared" si="0"/>
        <v>176915595.78999999</v>
      </c>
    </row>
    <row r="20" spans="1:7" x14ac:dyDescent="0.25">
      <c r="A20" s="25" t="s">
        <v>25</v>
      </c>
      <c r="B20" s="24">
        <v>24329275</v>
      </c>
      <c r="C20" s="24">
        <v>381989</v>
      </c>
      <c r="D20" s="24">
        <v>24711264</v>
      </c>
      <c r="E20" s="24">
        <v>2815794.33</v>
      </c>
      <c r="F20" s="24">
        <v>2792702.57</v>
      </c>
      <c r="G20" s="24">
        <f t="shared" si="0"/>
        <v>21895469.670000002</v>
      </c>
    </row>
    <row r="21" spans="1:7" ht="30" x14ac:dyDescent="0.25">
      <c r="A21" s="23" t="s">
        <v>26</v>
      </c>
      <c r="B21" s="24">
        <v>120002765</v>
      </c>
      <c r="C21" s="24">
        <v>314479.68</v>
      </c>
      <c r="D21" s="24">
        <v>120317244.68000001</v>
      </c>
      <c r="E21" s="24">
        <v>6728212.6299999999</v>
      </c>
      <c r="F21" s="24">
        <v>6679586.0099999998</v>
      </c>
      <c r="G21" s="24">
        <f t="shared" si="0"/>
        <v>113589032.05000001</v>
      </c>
    </row>
    <row r="22" spans="1:7" x14ac:dyDescent="0.25">
      <c r="A22" s="25" t="s">
        <v>27</v>
      </c>
      <c r="B22" s="24">
        <v>69649900</v>
      </c>
      <c r="C22" s="24">
        <v>440169.07</v>
      </c>
      <c r="D22" s="24">
        <v>70090069.069999993</v>
      </c>
      <c r="E22" s="24">
        <v>11954894.6</v>
      </c>
      <c r="F22" s="24">
        <v>11545716.42</v>
      </c>
      <c r="G22" s="24">
        <f t="shared" si="0"/>
        <v>58135174.469999991</v>
      </c>
    </row>
    <row r="23" spans="1:7" x14ac:dyDescent="0.25">
      <c r="A23" s="25" t="s">
        <v>28</v>
      </c>
      <c r="B23" s="24">
        <v>615294218</v>
      </c>
      <c r="C23" s="24">
        <v>-1283252.51</v>
      </c>
      <c r="D23" s="24">
        <v>614010965.49000001</v>
      </c>
      <c r="E23" s="24">
        <v>101518527.20999999</v>
      </c>
      <c r="F23" s="24">
        <v>100251855.23999999</v>
      </c>
      <c r="G23" s="24">
        <f t="shared" si="0"/>
        <v>512492438.28000003</v>
      </c>
    </row>
    <row r="24" spans="1:7" x14ac:dyDescent="0.25">
      <c r="A24" s="25" t="s">
        <v>29</v>
      </c>
      <c r="B24" s="24">
        <v>90271455</v>
      </c>
      <c r="C24" s="24">
        <v>3680504.73</v>
      </c>
      <c r="D24" s="24">
        <v>93951959.730000004</v>
      </c>
      <c r="E24" s="24">
        <v>8971830.5199999996</v>
      </c>
      <c r="F24" s="24">
        <v>8867892.0899999999</v>
      </c>
      <c r="G24" s="24">
        <f t="shared" si="0"/>
        <v>84980129.210000008</v>
      </c>
    </row>
    <row r="25" spans="1:7" x14ac:dyDescent="0.25">
      <c r="A25" s="25" t="s">
        <v>30</v>
      </c>
      <c r="B25" s="24">
        <v>34952379</v>
      </c>
      <c r="C25" s="24">
        <v>589300</v>
      </c>
      <c r="D25" s="24">
        <v>35541679</v>
      </c>
      <c r="E25" s="24">
        <v>4631327.62</v>
      </c>
      <c r="F25" s="24">
        <v>4606823.5</v>
      </c>
      <c r="G25" s="24">
        <f t="shared" si="0"/>
        <v>30910351.379999999</v>
      </c>
    </row>
    <row r="26" spans="1:7" x14ac:dyDescent="0.25">
      <c r="A26" s="25" t="s">
        <v>31</v>
      </c>
      <c r="B26" s="24">
        <v>71130029</v>
      </c>
      <c r="C26" s="24">
        <v>7922.42</v>
      </c>
      <c r="D26" s="24">
        <v>71137951.420000002</v>
      </c>
      <c r="E26" s="24">
        <v>14910765.869999999</v>
      </c>
      <c r="F26" s="24">
        <v>14796257.550000001</v>
      </c>
      <c r="G26" s="24">
        <f t="shared" si="0"/>
        <v>56227185.550000004</v>
      </c>
    </row>
    <row r="27" spans="1:7" x14ac:dyDescent="0.25">
      <c r="A27" s="25" t="s">
        <v>32</v>
      </c>
      <c r="B27" s="24">
        <v>411412034</v>
      </c>
      <c r="C27" s="24">
        <v>4421539.5599999996</v>
      </c>
      <c r="D27" s="24">
        <v>415833573.56</v>
      </c>
      <c r="E27" s="24">
        <v>61208002.869999997</v>
      </c>
      <c r="F27" s="24">
        <v>60561627.340000004</v>
      </c>
      <c r="G27" s="24">
        <f t="shared" si="0"/>
        <v>354625570.69</v>
      </c>
    </row>
    <row r="28" spans="1:7" x14ac:dyDescent="0.25">
      <c r="A28" s="25" t="s">
        <v>33</v>
      </c>
      <c r="B28" s="24">
        <v>169916369</v>
      </c>
      <c r="C28" s="24">
        <v>0</v>
      </c>
      <c r="D28" s="24">
        <v>169916369</v>
      </c>
      <c r="E28" s="24">
        <v>0</v>
      </c>
      <c r="F28" s="24">
        <v>0</v>
      </c>
      <c r="G28" s="24">
        <f t="shared" si="0"/>
        <v>169916369</v>
      </c>
    </row>
    <row r="29" spans="1:7" x14ac:dyDescent="0.25">
      <c r="A29" s="25" t="s">
        <v>34</v>
      </c>
      <c r="B29" s="24">
        <v>273144349</v>
      </c>
      <c r="C29" s="24">
        <v>0</v>
      </c>
      <c r="D29" s="24">
        <v>273144349</v>
      </c>
      <c r="E29" s="24">
        <v>57674305.090000004</v>
      </c>
      <c r="F29" s="24">
        <v>57674305.090000004</v>
      </c>
      <c r="G29" s="24">
        <f t="shared" si="0"/>
        <v>215470043.91</v>
      </c>
    </row>
    <row r="30" spans="1:7" x14ac:dyDescent="0.25">
      <c r="A30" s="25" t="s">
        <v>35</v>
      </c>
      <c r="B30" s="24">
        <v>247532125</v>
      </c>
      <c r="C30" s="24">
        <v>36980</v>
      </c>
      <c r="D30" s="24">
        <v>247569105</v>
      </c>
      <c r="E30" s="24">
        <v>62473167</v>
      </c>
      <c r="F30" s="24">
        <v>62473167</v>
      </c>
      <c r="G30" s="24">
        <f t="shared" si="0"/>
        <v>185095938</v>
      </c>
    </row>
    <row r="31" spans="1:7" x14ac:dyDescent="0.25">
      <c r="A31" s="25" t="s">
        <v>36</v>
      </c>
      <c r="B31" s="24">
        <v>329565020</v>
      </c>
      <c r="C31" s="24">
        <v>0</v>
      </c>
      <c r="D31" s="24">
        <v>329565020</v>
      </c>
      <c r="E31" s="24">
        <v>82641247</v>
      </c>
      <c r="F31" s="24">
        <v>82641247</v>
      </c>
      <c r="G31" s="24">
        <f t="shared" si="0"/>
        <v>246923773</v>
      </c>
    </row>
    <row r="32" spans="1:7" x14ac:dyDescent="0.25">
      <c r="A32" s="25" t="s">
        <v>37</v>
      </c>
      <c r="B32" s="24">
        <v>276083515</v>
      </c>
      <c r="C32" s="24">
        <v>0</v>
      </c>
      <c r="D32" s="24">
        <v>276083515</v>
      </c>
      <c r="E32" s="24">
        <v>64920862</v>
      </c>
      <c r="F32" s="24">
        <v>64920862</v>
      </c>
      <c r="G32" s="24">
        <f t="shared" si="0"/>
        <v>211162653</v>
      </c>
    </row>
    <row r="33" spans="1:7" x14ac:dyDescent="0.25">
      <c r="A33" s="25" t="s">
        <v>38</v>
      </c>
      <c r="B33" s="24">
        <v>2700654341</v>
      </c>
      <c r="C33" s="24">
        <v>-1129374.06</v>
      </c>
      <c r="D33" s="24">
        <v>2699524966.9400001</v>
      </c>
      <c r="E33" s="24">
        <v>595649052.24000001</v>
      </c>
      <c r="F33" s="24">
        <v>594828131.34000003</v>
      </c>
      <c r="G33" s="24">
        <f t="shared" si="0"/>
        <v>2103875914.7</v>
      </c>
    </row>
    <row r="34" spans="1:7" x14ac:dyDescent="0.25">
      <c r="A34" s="25" t="s">
        <v>39</v>
      </c>
      <c r="B34" s="24">
        <v>47151000</v>
      </c>
      <c r="C34" s="24">
        <v>0</v>
      </c>
      <c r="D34" s="24">
        <v>47151000</v>
      </c>
      <c r="E34" s="24">
        <v>9490000</v>
      </c>
      <c r="F34" s="24">
        <v>9490000</v>
      </c>
      <c r="G34" s="24">
        <f t="shared" si="0"/>
        <v>37661000</v>
      </c>
    </row>
    <row r="35" spans="1:7" x14ac:dyDescent="0.25">
      <c r="A35" s="25" t="s">
        <v>40</v>
      </c>
      <c r="B35" s="24">
        <v>2805077157</v>
      </c>
      <c r="C35" s="24">
        <v>56223797.420000002</v>
      </c>
      <c r="D35" s="24">
        <v>2861300954.4200001</v>
      </c>
      <c r="E35" s="24">
        <v>735067740.67999995</v>
      </c>
      <c r="F35" s="24">
        <v>735067740.67999995</v>
      </c>
      <c r="G35" s="24">
        <f t="shared" si="0"/>
        <v>2126233213.7400002</v>
      </c>
    </row>
    <row r="36" spans="1:7" x14ac:dyDescent="0.25">
      <c r="A36" s="26" t="s">
        <v>41</v>
      </c>
      <c r="B36" s="27"/>
      <c r="C36" s="27"/>
      <c r="D36" s="27"/>
      <c r="E36" s="27"/>
      <c r="F36" s="27"/>
      <c r="G36" s="27"/>
    </row>
    <row r="37" spans="1:7" x14ac:dyDescent="0.25">
      <c r="A37" s="28" t="s">
        <v>42</v>
      </c>
      <c r="B37" s="29">
        <f>SUM(B38:cbvbcvbcv)</f>
        <v>11042353021</v>
      </c>
      <c r="C37" s="29">
        <f>SUM(C38:GASTO_E_FIN_02)</f>
        <v>826822232.58999991</v>
      </c>
      <c r="D37" s="29">
        <f>SUM(D38:cvbcvbcbv)</f>
        <v>11869175253.59</v>
      </c>
      <c r="E37" s="29">
        <f>SUM(E38:GASTO_E_FIN_04)</f>
        <v>2657555597.1400003</v>
      </c>
      <c r="F37" s="29">
        <f>SUM(F38:GASTO_E_FIN_05)</f>
        <v>2657555597.1400003</v>
      </c>
      <c r="G37" s="29">
        <f>SUM(G38:GASTO_E_FIN_06)</f>
        <v>9211619656.4499989</v>
      </c>
    </row>
    <row r="38" spans="1:7" x14ac:dyDescent="0.25">
      <c r="A38" s="25" t="s">
        <v>16</v>
      </c>
      <c r="B38" s="24">
        <v>79708495</v>
      </c>
      <c r="C38" s="24">
        <v>-5271927.93</v>
      </c>
      <c r="D38" s="24">
        <v>74436567.069999993</v>
      </c>
      <c r="E38" s="24">
        <v>6729043.4000000004</v>
      </c>
      <c r="F38" s="24">
        <v>6729043.4000000004</v>
      </c>
      <c r="G38" s="24">
        <f t="shared" ref="G38:G49" si="1">D38-E38</f>
        <v>67707523.669999987</v>
      </c>
    </row>
    <row r="39" spans="1:7" x14ac:dyDescent="0.25">
      <c r="A39" s="25" t="s">
        <v>19</v>
      </c>
      <c r="B39" s="24">
        <v>4914170123</v>
      </c>
      <c r="C39" s="24">
        <v>31755278.48</v>
      </c>
      <c r="D39" s="24">
        <v>4945925401.4799995</v>
      </c>
      <c r="E39" s="24">
        <v>1103386745.26</v>
      </c>
      <c r="F39" s="24">
        <v>1103386745.26</v>
      </c>
      <c r="G39" s="24">
        <f t="shared" si="1"/>
        <v>3842538656.2199993</v>
      </c>
    </row>
    <row r="40" spans="1:7" ht="30" x14ac:dyDescent="0.25">
      <c r="A40" s="23" t="s">
        <v>21</v>
      </c>
      <c r="B40" s="24">
        <v>407523591</v>
      </c>
      <c r="C40" s="24">
        <v>12724587.960000001</v>
      </c>
      <c r="D40" s="24">
        <v>420248178.95999998</v>
      </c>
      <c r="E40" s="24">
        <v>12724587.960000001</v>
      </c>
      <c r="F40" s="24">
        <v>12724587.960000001</v>
      </c>
      <c r="G40" s="24">
        <f t="shared" si="1"/>
        <v>407523591</v>
      </c>
    </row>
    <row r="41" spans="1:7" x14ac:dyDescent="0.25">
      <c r="A41" s="25" t="s">
        <v>22</v>
      </c>
      <c r="B41" s="24">
        <v>15000000</v>
      </c>
      <c r="C41" s="24">
        <v>0</v>
      </c>
      <c r="D41" s="24">
        <v>15000000</v>
      </c>
      <c r="E41" s="24">
        <v>0</v>
      </c>
      <c r="F41" s="24">
        <v>0</v>
      </c>
      <c r="G41" s="24">
        <f t="shared" si="1"/>
        <v>15000000</v>
      </c>
    </row>
    <row r="42" spans="1:7" x14ac:dyDescent="0.25">
      <c r="A42" s="25" t="s">
        <v>23</v>
      </c>
      <c r="B42" s="24">
        <v>38000000</v>
      </c>
      <c r="C42" s="24">
        <v>0</v>
      </c>
      <c r="D42" s="24">
        <v>38000000</v>
      </c>
      <c r="E42" s="24">
        <v>0</v>
      </c>
      <c r="F42" s="24">
        <v>0</v>
      </c>
      <c r="G42" s="24">
        <f t="shared" si="1"/>
        <v>38000000</v>
      </c>
    </row>
    <row r="43" spans="1:7" x14ac:dyDescent="0.25">
      <c r="A43" s="25" t="s">
        <v>24</v>
      </c>
      <c r="B43" s="24">
        <v>52464666</v>
      </c>
      <c r="C43" s="24">
        <v>0</v>
      </c>
      <c r="D43" s="24">
        <v>52464666</v>
      </c>
      <c r="E43" s="24">
        <v>0</v>
      </c>
      <c r="F43" s="24">
        <v>0</v>
      </c>
      <c r="G43" s="24">
        <f t="shared" si="1"/>
        <v>52464666</v>
      </c>
    </row>
    <row r="44" spans="1:7" ht="30" x14ac:dyDescent="0.25">
      <c r="A44" s="23" t="s">
        <v>26</v>
      </c>
      <c r="B44" s="24">
        <v>50000000</v>
      </c>
      <c r="C44" s="24">
        <v>0</v>
      </c>
      <c r="D44" s="24">
        <v>50000000</v>
      </c>
      <c r="E44" s="24">
        <v>0</v>
      </c>
      <c r="F44" s="24">
        <v>0</v>
      </c>
      <c r="G44" s="24">
        <f t="shared" si="1"/>
        <v>50000000</v>
      </c>
    </row>
    <row r="45" spans="1:7" x14ac:dyDescent="0.25">
      <c r="A45" s="25" t="s">
        <v>28</v>
      </c>
      <c r="B45" s="24">
        <v>68737832</v>
      </c>
      <c r="C45" s="24">
        <v>17419860.949999999</v>
      </c>
      <c r="D45" s="24">
        <v>86157692.950000003</v>
      </c>
      <c r="E45" s="24">
        <v>5345836.6100000003</v>
      </c>
      <c r="F45" s="24">
        <v>5345836.6100000003</v>
      </c>
      <c r="G45" s="24">
        <f t="shared" si="1"/>
        <v>80811856.340000004</v>
      </c>
    </row>
    <row r="46" spans="1:7" x14ac:dyDescent="0.25">
      <c r="A46" s="25" t="s">
        <v>29</v>
      </c>
      <c r="B46" s="24">
        <v>30000000</v>
      </c>
      <c r="C46" s="24">
        <v>0</v>
      </c>
      <c r="D46" s="24">
        <v>30000000</v>
      </c>
      <c r="E46" s="24">
        <v>0</v>
      </c>
      <c r="F46" s="24">
        <v>0</v>
      </c>
      <c r="G46" s="24">
        <f t="shared" si="1"/>
        <v>30000000</v>
      </c>
    </row>
    <row r="47" spans="1:7" x14ac:dyDescent="0.25">
      <c r="A47" s="25" t="s">
        <v>32</v>
      </c>
      <c r="B47" s="24">
        <v>43506250</v>
      </c>
      <c r="C47" s="24">
        <v>2015019.14</v>
      </c>
      <c r="D47" s="24">
        <v>45521269.140000001</v>
      </c>
      <c r="E47" s="24">
        <v>2015019.14</v>
      </c>
      <c r="F47" s="24">
        <v>2015019.14</v>
      </c>
      <c r="G47" s="24">
        <f t="shared" si="1"/>
        <v>43506250</v>
      </c>
    </row>
    <row r="48" spans="1:7" x14ac:dyDescent="0.25">
      <c r="A48" s="25" t="s">
        <v>38</v>
      </c>
      <c r="B48" s="24">
        <v>3651028089</v>
      </c>
      <c r="C48" s="24">
        <v>657998340.30999994</v>
      </c>
      <c r="D48" s="24">
        <v>4309026429.3100004</v>
      </c>
      <c r="E48" s="24">
        <v>1029781558.3099999</v>
      </c>
      <c r="F48" s="24">
        <v>1029781558.3099999</v>
      </c>
      <c r="G48" s="24">
        <f t="shared" si="1"/>
        <v>3279244871.0000005</v>
      </c>
    </row>
    <row r="49" spans="1:7" x14ac:dyDescent="0.25">
      <c r="A49" s="25" t="s">
        <v>40</v>
      </c>
      <c r="B49" s="24">
        <v>1692213975</v>
      </c>
      <c r="C49" s="24">
        <v>110181073.68000001</v>
      </c>
      <c r="D49" s="24">
        <v>1802395048.6800001</v>
      </c>
      <c r="E49" s="24">
        <v>497572806.45999998</v>
      </c>
      <c r="F49" s="24">
        <v>497572806.45999998</v>
      </c>
      <c r="G49" s="24">
        <f t="shared" si="1"/>
        <v>1304822242.22</v>
      </c>
    </row>
    <row r="50" spans="1:7" x14ac:dyDescent="0.25">
      <c r="A50" s="26" t="s">
        <v>41</v>
      </c>
      <c r="B50" s="30"/>
      <c r="C50" s="30"/>
      <c r="D50" s="30"/>
      <c r="E50" s="30"/>
      <c r="F50" s="30"/>
      <c r="G50" s="30"/>
    </row>
    <row r="51" spans="1:7" x14ac:dyDescent="0.25">
      <c r="A51" s="28" t="s">
        <v>43</v>
      </c>
      <c r="B51" s="29">
        <f>GASTO_NE_T1+vcvcbvcbcvb</f>
        <v>22349942786</v>
      </c>
      <c r="C51" s="29">
        <f>cvbvcbcbvbc+cvbcbvbcvbvc</f>
        <v>907788677.64999986</v>
      </c>
      <c r="D51" s="29">
        <f>vcbvbcbdfgfdg+GASTO_E_T3</f>
        <v>23257731463.650002</v>
      </c>
      <c r="E51" s="29">
        <f>GASTO_NE_T4+GASTO_E_T4</f>
        <v>4851307186.4300003</v>
      </c>
      <c r="F51" s="29">
        <f>GASTO_NE_T5+GASTO_E_T5</f>
        <v>4841571946.8299999</v>
      </c>
      <c r="G51" s="29">
        <f>GASTO_NE_T6+GASTO_E_T6</f>
        <v>18406424277.220001</v>
      </c>
    </row>
    <row r="52" spans="1:7" x14ac:dyDescent="0.25">
      <c r="A52" s="31"/>
      <c r="B52" s="32"/>
      <c r="C52" s="32"/>
      <c r="D52" s="32"/>
      <c r="E52" s="32"/>
      <c r="F52" s="32"/>
      <c r="G52" s="32"/>
    </row>
    <row r="53" spans="1:7" hidden="1" x14ac:dyDescent="0.25">
      <c r="A53"/>
      <c r="B53"/>
      <c r="C53"/>
      <c r="D53"/>
      <c r="E53"/>
      <c r="F53"/>
      <c r="G53"/>
    </row>
    <row r="54" spans="1:7" hidden="1" x14ac:dyDescent="0.25">
      <c r="A54"/>
      <c r="B54"/>
      <c r="C54"/>
      <c r="D54"/>
      <c r="E54"/>
      <c r="F54"/>
      <c r="G54"/>
    </row>
    <row r="55" spans="1:7" hidden="1" x14ac:dyDescent="0.25">
      <c r="A55"/>
      <c r="B55"/>
      <c r="C55"/>
      <c r="D55"/>
      <c r="E55"/>
      <c r="F55"/>
      <c r="G55"/>
    </row>
    <row r="56" spans="1:7" hidden="1" x14ac:dyDescent="0.25">
      <c r="A56"/>
      <c r="B56"/>
      <c r="C56"/>
      <c r="D56"/>
      <c r="E56"/>
      <c r="F56"/>
      <c r="G56"/>
    </row>
    <row r="57" spans="1:7" hidden="1" x14ac:dyDescent="0.25">
      <c r="A57"/>
      <c r="B57"/>
      <c r="C57"/>
      <c r="D57"/>
      <c r="E57"/>
      <c r="F57"/>
      <c r="G57"/>
    </row>
    <row r="58" spans="1:7" hidden="1" x14ac:dyDescent="0.25">
      <c r="A58"/>
      <c r="B58"/>
      <c r="C58"/>
      <c r="D58"/>
      <c r="E58"/>
      <c r="F58"/>
      <c r="G58"/>
    </row>
    <row r="59" spans="1:7" hidden="1" x14ac:dyDescent="0.25">
      <c r="A59"/>
      <c r="B59"/>
      <c r="C59"/>
      <c r="D59"/>
      <c r="E59"/>
      <c r="F59"/>
      <c r="G59"/>
    </row>
    <row r="60" spans="1:7" hidden="1" x14ac:dyDescent="0.25">
      <c r="A60"/>
      <c r="B60"/>
      <c r="C60"/>
      <c r="D60"/>
      <c r="E60"/>
      <c r="F60"/>
      <c r="G60"/>
    </row>
    <row r="61" spans="1:7" hidden="1" x14ac:dyDescent="0.25">
      <c r="A61"/>
      <c r="B61"/>
      <c r="C61"/>
      <c r="D61"/>
      <c r="E61"/>
      <c r="F61"/>
      <c r="G61"/>
    </row>
    <row r="62" spans="1:7" hidden="1" x14ac:dyDescent="0.25">
      <c r="A62"/>
      <c r="B62"/>
      <c r="C62"/>
      <c r="D62"/>
      <c r="E62"/>
      <c r="F62"/>
      <c r="G62"/>
    </row>
    <row r="63" spans="1:7" hidden="1" x14ac:dyDescent="0.25">
      <c r="A63"/>
      <c r="B63"/>
      <c r="C63"/>
      <c r="D63"/>
      <c r="E63"/>
      <c r="F63"/>
      <c r="G63"/>
    </row>
    <row r="64" spans="1:7" hidden="1" x14ac:dyDescent="0.25">
      <c r="A64"/>
      <c r="B64"/>
      <c r="C64"/>
      <c r="D64"/>
      <c r="E64"/>
      <c r="F64"/>
      <c r="G64"/>
    </row>
    <row r="65" spans="1:7" hidden="1" x14ac:dyDescent="0.25">
      <c r="A65"/>
      <c r="B65"/>
      <c r="C65"/>
      <c r="D65"/>
      <c r="E65"/>
      <c r="F65"/>
      <c r="G65"/>
    </row>
    <row r="66" spans="1:7" hidden="1" x14ac:dyDescent="0.25">
      <c r="A66"/>
      <c r="B66"/>
      <c r="C66"/>
      <c r="D66"/>
      <c r="E66"/>
      <c r="F66"/>
      <c r="G66"/>
    </row>
    <row r="67" spans="1:7" hidden="1" x14ac:dyDescent="0.25">
      <c r="A67"/>
      <c r="B67"/>
      <c r="C67"/>
      <c r="D67"/>
      <c r="E67"/>
      <c r="F67"/>
      <c r="G67"/>
    </row>
    <row r="68" spans="1:7" x14ac:dyDescent="0.25"/>
    <row r="69" spans="1:7" hidden="1" x14ac:dyDescent="0.25"/>
    <row r="70" spans="1:7" x14ac:dyDescent="0.25"/>
    <row r="71" spans="1:7" x14ac:dyDescent="0.25"/>
    <row r="72" spans="1:7" x14ac:dyDescent="0.25"/>
    <row r="73" spans="1:7" x14ac:dyDescent="0.25"/>
    <row r="74" spans="1:7" x14ac:dyDescent="0.25"/>
    <row r="75" spans="1:7" x14ac:dyDescent="0.25"/>
    <row r="76" spans="1:7" x14ac:dyDescent="0.25"/>
    <row r="77" spans="1:7" x14ac:dyDescent="0.25"/>
    <row r="78" spans="1:7" x14ac:dyDescent="0.25"/>
    <row r="79" spans="1:7" x14ac:dyDescent="0.25"/>
    <row r="80" spans="1:7" x14ac:dyDescent="0.25"/>
    <row r="81" x14ac:dyDescent="0.25"/>
    <row r="82" x14ac:dyDescent="0.25"/>
    <row r="83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1 IX9:JC51 ST9:SY51 ACP9:ACU51 AML9:AMQ51 AWH9:AWM51 BGD9:BGI51 BPZ9:BQE51 BZV9:CAA51 CJR9:CJW51 CTN9:CTS51 DDJ9:DDO51 DNF9:DNK51 DXB9:DXG51 EGX9:EHC51 EQT9:EQY51 FAP9:FAU51 FKL9:FKQ51 FUH9:FUM51 GED9:GEI51 GNZ9:GOE51 GXV9:GYA51 HHR9:HHW51 HRN9:HRS51 IBJ9:IBO51 ILF9:ILK51 IVB9:IVG51 JEX9:JFC51 JOT9:JOY51 JYP9:JYU51 KIL9:KIQ51 KSH9:KSM51 LCD9:LCI51 LLZ9:LME51 LVV9:LWA51 MFR9:MFW51 MPN9:MPS51 MZJ9:MZO51 NJF9:NJK51 NTB9:NTG51 OCX9:ODC51 OMT9:OMY51 OWP9:OWU51 PGL9:PGQ51 PQH9:PQM51 QAD9:QAI51 QJZ9:QKE51 QTV9:QUA51 RDR9:RDW51 RNN9:RNS51 RXJ9:RXO51 SHF9:SHK51 SRB9:SRG51 TAX9:TBC51 TKT9:TKY51 TUP9:TUU51 UEL9:UEQ51 UOH9:UOM51 UYD9:UYI51 VHZ9:VIE51 VRV9:VSA51 WBR9:WBW51 WLN9:WLS51 WVJ9:WVO51 B65545:G65587 IX65545:JC65587 ST65545:SY65587 ACP65545:ACU65587 AML65545:AMQ65587 AWH65545:AWM65587 BGD65545:BGI65587 BPZ65545:BQE65587 BZV65545:CAA65587 CJR65545:CJW65587 CTN65545:CTS65587 DDJ65545:DDO65587 DNF65545:DNK65587 DXB65545:DXG65587 EGX65545:EHC65587 EQT65545:EQY65587 FAP65545:FAU65587 FKL65545:FKQ65587 FUH65545:FUM65587 GED65545:GEI65587 GNZ65545:GOE65587 GXV65545:GYA65587 HHR65545:HHW65587 HRN65545:HRS65587 IBJ65545:IBO65587 ILF65545:ILK65587 IVB65545:IVG65587 JEX65545:JFC65587 JOT65545:JOY65587 JYP65545:JYU65587 KIL65545:KIQ65587 KSH65545:KSM65587 LCD65545:LCI65587 LLZ65545:LME65587 LVV65545:LWA65587 MFR65545:MFW65587 MPN65545:MPS65587 MZJ65545:MZO65587 NJF65545:NJK65587 NTB65545:NTG65587 OCX65545:ODC65587 OMT65545:OMY65587 OWP65545:OWU65587 PGL65545:PGQ65587 PQH65545:PQM65587 QAD65545:QAI65587 QJZ65545:QKE65587 QTV65545:QUA65587 RDR65545:RDW65587 RNN65545:RNS65587 RXJ65545:RXO65587 SHF65545:SHK65587 SRB65545:SRG65587 TAX65545:TBC65587 TKT65545:TKY65587 TUP65545:TUU65587 UEL65545:UEQ65587 UOH65545:UOM65587 UYD65545:UYI65587 VHZ65545:VIE65587 VRV65545:VSA65587 WBR65545:WBW65587 WLN65545:WLS65587 WVJ65545:WVO65587 B131081:G131123 IX131081:JC131123 ST131081:SY131123 ACP131081:ACU131123 AML131081:AMQ131123 AWH131081:AWM131123 BGD131081:BGI131123 BPZ131081:BQE131123 BZV131081:CAA131123 CJR131081:CJW131123 CTN131081:CTS131123 DDJ131081:DDO131123 DNF131081:DNK131123 DXB131081:DXG131123 EGX131081:EHC131123 EQT131081:EQY131123 FAP131081:FAU131123 FKL131081:FKQ131123 FUH131081:FUM131123 GED131081:GEI131123 GNZ131081:GOE131123 GXV131081:GYA131123 HHR131081:HHW131123 HRN131081:HRS131123 IBJ131081:IBO131123 ILF131081:ILK131123 IVB131081:IVG131123 JEX131081:JFC131123 JOT131081:JOY131123 JYP131081:JYU131123 KIL131081:KIQ131123 KSH131081:KSM131123 LCD131081:LCI131123 LLZ131081:LME131123 LVV131081:LWA131123 MFR131081:MFW131123 MPN131081:MPS131123 MZJ131081:MZO131123 NJF131081:NJK131123 NTB131081:NTG131123 OCX131081:ODC131123 OMT131081:OMY131123 OWP131081:OWU131123 PGL131081:PGQ131123 PQH131081:PQM131123 QAD131081:QAI131123 QJZ131081:QKE131123 QTV131081:QUA131123 RDR131081:RDW131123 RNN131081:RNS131123 RXJ131081:RXO131123 SHF131081:SHK131123 SRB131081:SRG131123 TAX131081:TBC131123 TKT131081:TKY131123 TUP131081:TUU131123 UEL131081:UEQ131123 UOH131081:UOM131123 UYD131081:UYI131123 VHZ131081:VIE131123 VRV131081:VSA131123 WBR131081:WBW131123 WLN131081:WLS131123 WVJ131081:WVO131123 B196617:G196659 IX196617:JC196659 ST196617:SY196659 ACP196617:ACU196659 AML196617:AMQ196659 AWH196617:AWM196659 BGD196617:BGI196659 BPZ196617:BQE196659 BZV196617:CAA196659 CJR196617:CJW196659 CTN196617:CTS196659 DDJ196617:DDO196659 DNF196617:DNK196659 DXB196617:DXG196659 EGX196617:EHC196659 EQT196617:EQY196659 FAP196617:FAU196659 FKL196617:FKQ196659 FUH196617:FUM196659 GED196617:GEI196659 GNZ196617:GOE196659 GXV196617:GYA196659 HHR196617:HHW196659 HRN196617:HRS196659 IBJ196617:IBO196659 ILF196617:ILK196659 IVB196617:IVG196659 JEX196617:JFC196659 JOT196617:JOY196659 JYP196617:JYU196659 KIL196617:KIQ196659 KSH196617:KSM196659 LCD196617:LCI196659 LLZ196617:LME196659 LVV196617:LWA196659 MFR196617:MFW196659 MPN196617:MPS196659 MZJ196617:MZO196659 NJF196617:NJK196659 NTB196617:NTG196659 OCX196617:ODC196659 OMT196617:OMY196659 OWP196617:OWU196659 PGL196617:PGQ196659 PQH196617:PQM196659 QAD196617:QAI196659 QJZ196617:QKE196659 QTV196617:QUA196659 RDR196617:RDW196659 RNN196617:RNS196659 RXJ196617:RXO196659 SHF196617:SHK196659 SRB196617:SRG196659 TAX196617:TBC196659 TKT196617:TKY196659 TUP196617:TUU196659 UEL196617:UEQ196659 UOH196617:UOM196659 UYD196617:UYI196659 VHZ196617:VIE196659 VRV196617:VSA196659 WBR196617:WBW196659 WLN196617:WLS196659 WVJ196617:WVO196659 B262153:G262195 IX262153:JC262195 ST262153:SY262195 ACP262153:ACU262195 AML262153:AMQ262195 AWH262153:AWM262195 BGD262153:BGI262195 BPZ262153:BQE262195 BZV262153:CAA262195 CJR262153:CJW262195 CTN262153:CTS262195 DDJ262153:DDO262195 DNF262153:DNK262195 DXB262153:DXG262195 EGX262153:EHC262195 EQT262153:EQY262195 FAP262153:FAU262195 FKL262153:FKQ262195 FUH262153:FUM262195 GED262153:GEI262195 GNZ262153:GOE262195 GXV262153:GYA262195 HHR262153:HHW262195 HRN262153:HRS262195 IBJ262153:IBO262195 ILF262153:ILK262195 IVB262153:IVG262195 JEX262153:JFC262195 JOT262153:JOY262195 JYP262153:JYU262195 KIL262153:KIQ262195 KSH262153:KSM262195 LCD262153:LCI262195 LLZ262153:LME262195 LVV262153:LWA262195 MFR262153:MFW262195 MPN262153:MPS262195 MZJ262153:MZO262195 NJF262153:NJK262195 NTB262153:NTG262195 OCX262153:ODC262195 OMT262153:OMY262195 OWP262153:OWU262195 PGL262153:PGQ262195 PQH262153:PQM262195 QAD262153:QAI262195 QJZ262153:QKE262195 QTV262153:QUA262195 RDR262153:RDW262195 RNN262153:RNS262195 RXJ262153:RXO262195 SHF262153:SHK262195 SRB262153:SRG262195 TAX262153:TBC262195 TKT262153:TKY262195 TUP262153:TUU262195 UEL262153:UEQ262195 UOH262153:UOM262195 UYD262153:UYI262195 VHZ262153:VIE262195 VRV262153:VSA262195 WBR262153:WBW262195 WLN262153:WLS262195 WVJ262153:WVO262195 B327689:G327731 IX327689:JC327731 ST327689:SY327731 ACP327689:ACU327731 AML327689:AMQ327731 AWH327689:AWM327731 BGD327689:BGI327731 BPZ327689:BQE327731 BZV327689:CAA327731 CJR327689:CJW327731 CTN327689:CTS327731 DDJ327689:DDO327731 DNF327689:DNK327731 DXB327689:DXG327731 EGX327689:EHC327731 EQT327689:EQY327731 FAP327689:FAU327731 FKL327689:FKQ327731 FUH327689:FUM327731 GED327689:GEI327731 GNZ327689:GOE327731 GXV327689:GYA327731 HHR327689:HHW327731 HRN327689:HRS327731 IBJ327689:IBO327731 ILF327689:ILK327731 IVB327689:IVG327731 JEX327689:JFC327731 JOT327689:JOY327731 JYP327689:JYU327731 KIL327689:KIQ327731 KSH327689:KSM327731 LCD327689:LCI327731 LLZ327689:LME327731 LVV327689:LWA327731 MFR327689:MFW327731 MPN327689:MPS327731 MZJ327689:MZO327731 NJF327689:NJK327731 NTB327689:NTG327731 OCX327689:ODC327731 OMT327689:OMY327731 OWP327689:OWU327731 PGL327689:PGQ327731 PQH327689:PQM327731 QAD327689:QAI327731 QJZ327689:QKE327731 QTV327689:QUA327731 RDR327689:RDW327731 RNN327689:RNS327731 RXJ327689:RXO327731 SHF327689:SHK327731 SRB327689:SRG327731 TAX327689:TBC327731 TKT327689:TKY327731 TUP327689:TUU327731 UEL327689:UEQ327731 UOH327689:UOM327731 UYD327689:UYI327731 VHZ327689:VIE327731 VRV327689:VSA327731 WBR327689:WBW327731 WLN327689:WLS327731 WVJ327689:WVO327731 B393225:G393267 IX393225:JC393267 ST393225:SY393267 ACP393225:ACU393267 AML393225:AMQ393267 AWH393225:AWM393267 BGD393225:BGI393267 BPZ393225:BQE393267 BZV393225:CAA393267 CJR393225:CJW393267 CTN393225:CTS393267 DDJ393225:DDO393267 DNF393225:DNK393267 DXB393225:DXG393267 EGX393225:EHC393267 EQT393225:EQY393267 FAP393225:FAU393267 FKL393225:FKQ393267 FUH393225:FUM393267 GED393225:GEI393267 GNZ393225:GOE393267 GXV393225:GYA393267 HHR393225:HHW393267 HRN393225:HRS393267 IBJ393225:IBO393267 ILF393225:ILK393267 IVB393225:IVG393267 JEX393225:JFC393267 JOT393225:JOY393267 JYP393225:JYU393267 KIL393225:KIQ393267 KSH393225:KSM393267 LCD393225:LCI393267 LLZ393225:LME393267 LVV393225:LWA393267 MFR393225:MFW393267 MPN393225:MPS393267 MZJ393225:MZO393267 NJF393225:NJK393267 NTB393225:NTG393267 OCX393225:ODC393267 OMT393225:OMY393267 OWP393225:OWU393267 PGL393225:PGQ393267 PQH393225:PQM393267 QAD393225:QAI393267 QJZ393225:QKE393267 QTV393225:QUA393267 RDR393225:RDW393267 RNN393225:RNS393267 RXJ393225:RXO393267 SHF393225:SHK393267 SRB393225:SRG393267 TAX393225:TBC393267 TKT393225:TKY393267 TUP393225:TUU393267 UEL393225:UEQ393267 UOH393225:UOM393267 UYD393225:UYI393267 VHZ393225:VIE393267 VRV393225:VSA393267 WBR393225:WBW393267 WLN393225:WLS393267 WVJ393225:WVO393267 B458761:G458803 IX458761:JC458803 ST458761:SY458803 ACP458761:ACU458803 AML458761:AMQ458803 AWH458761:AWM458803 BGD458761:BGI458803 BPZ458761:BQE458803 BZV458761:CAA458803 CJR458761:CJW458803 CTN458761:CTS458803 DDJ458761:DDO458803 DNF458761:DNK458803 DXB458761:DXG458803 EGX458761:EHC458803 EQT458761:EQY458803 FAP458761:FAU458803 FKL458761:FKQ458803 FUH458761:FUM458803 GED458761:GEI458803 GNZ458761:GOE458803 GXV458761:GYA458803 HHR458761:HHW458803 HRN458761:HRS458803 IBJ458761:IBO458803 ILF458761:ILK458803 IVB458761:IVG458803 JEX458761:JFC458803 JOT458761:JOY458803 JYP458761:JYU458803 KIL458761:KIQ458803 KSH458761:KSM458803 LCD458761:LCI458803 LLZ458761:LME458803 LVV458761:LWA458803 MFR458761:MFW458803 MPN458761:MPS458803 MZJ458761:MZO458803 NJF458761:NJK458803 NTB458761:NTG458803 OCX458761:ODC458803 OMT458761:OMY458803 OWP458761:OWU458803 PGL458761:PGQ458803 PQH458761:PQM458803 QAD458761:QAI458803 QJZ458761:QKE458803 QTV458761:QUA458803 RDR458761:RDW458803 RNN458761:RNS458803 RXJ458761:RXO458803 SHF458761:SHK458803 SRB458761:SRG458803 TAX458761:TBC458803 TKT458761:TKY458803 TUP458761:TUU458803 UEL458761:UEQ458803 UOH458761:UOM458803 UYD458761:UYI458803 VHZ458761:VIE458803 VRV458761:VSA458803 WBR458761:WBW458803 WLN458761:WLS458803 WVJ458761:WVO458803 B524297:G524339 IX524297:JC524339 ST524297:SY524339 ACP524297:ACU524339 AML524297:AMQ524339 AWH524297:AWM524339 BGD524297:BGI524339 BPZ524297:BQE524339 BZV524297:CAA524339 CJR524297:CJW524339 CTN524297:CTS524339 DDJ524297:DDO524339 DNF524297:DNK524339 DXB524297:DXG524339 EGX524297:EHC524339 EQT524297:EQY524339 FAP524297:FAU524339 FKL524297:FKQ524339 FUH524297:FUM524339 GED524297:GEI524339 GNZ524297:GOE524339 GXV524297:GYA524339 HHR524297:HHW524339 HRN524297:HRS524339 IBJ524297:IBO524339 ILF524297:ILK524339 IVB524297:IVG524339 JEX524297:JFC524339 JOT524297:JOY524339 JYP524297:JYU524339 KIL524297:KIQ524339 KSH524297:KSM524339 LCD524297:LCI524339 LLZ524297:LME524339 LVV524297:LWA524339 MFR524297:MFW524339 MPN524297:MPS524339 MZJ524297:MZO524339 NJF524297:NJK524339 NTB524297:NTG524339 OCX524297:ODC524339 OMT524297:OMY524339 OWP524297:OWU524339 PGL524297:PGQ524339 PQH524297:PQM524339 QAD524297:QAI524339 QJZ524297:QKE524339 QTV524297:QUA524339 RDR524297:RDW524339 RNN524297:RNS524339 RXJ524297:RXO524339 SHF524297:SHK524339 SRB524297:SRG524339 TAX524297:TBC524339 TKT524297:TKY524339 TUP524297:TUU524339 UEL524297:UEQ524339 UOH524297:UOM524339 UYD524297:UYI524339 VHZ524297:VIE524339 VRV524297:VSA524339 WBR524297:WBW524339 WLN524297:WLS524339 WVJ524297:WVO524339 B589833:G589875 IX589833:JC589875 ST589833:SY589875 ACP589833:ACU589875 AML589833:AMQ589875 AWH589833:AWM589875 BGD589833:BGI589875 BPZ589833:BQE589875 BZV589833:CAA589875 CJR589833:CJW589875 CTN589833:CTS589875 DDJ589833:DDO589875 DNF589833:DNK589875 DXB589833:DXG589875 EGX589833:EHC589875 EQT589833:EQY589875 FAP589833:FAU589875 FKL589833:FKQ589875 FUH589833:FUM589875 GED589833:GEI589875 GNZ589833:GOE589875 GXV589833:GYA589875 HHR589833:HHW589875 HRN589833:HRS589875 IBJ589833:IBO589875 ILF589833:ILK589875 IVB589833:IVG589875 JEX589833:JFC589875 JOT589833:JOY589875 JYP589833:JYU589875 KIL589833:KIQ589875 KSH589833:KSM589875 LCD589833:LCI589875 LLZ589833:LME589875 LVV589833:LWA589875 MFR589833:MFW589875 MPN589833:MPS589875 MZJ589833:MZO589875 NJF589833:NJK589875 NTB589833:NTG589875 OCX589833:ODC589875 OMT589833:OMY589875 OWP589833:OWU589875 PGL589833:PGQ589875 PQH589833:PQM589875 QAD589833:QAI589875 QJZ589833:QKE589875 QTV589833:QUA589875 RDR589833:RDW589875 RNN589833:RNS589875 RXJ589833:RXO589875 SHF589833:SHK589875 SRB589833:SRG589875 TAX589833:TBC589875 TKT589833:TKY589875 TUP589833:TUU589875 UEL589833:UEQ589875 UOH589833:UOM589875 UYD589833:UYI589875 VHZ589833:VIE589875 VRV589833:VSA589875 WBR589833:WBW589875 WLN589833:WLS589875 WVJ589833:WVO589875 B655369:G655411 IX655369:JC655411 ST655369:SY655411 ACP655369:ACU655411 AML655369:AMQ655411 AWH655369:AWM655411 BGD655369:BGI655411 BPZ655369:BQE655411 BZV655369:CAA655411 CJR655369:CJW655411 CTN655369:CTS655411 DDJ655369:DDO655411 DNF655369:DNK655411 DXB655369:DXG655411 EGX655369:EHC655411 EQT655369:EQY655411 FAP655369:FAU655411 FKL655369:FKQ655411 FUH655369:FUM655411 GED655369:GEI655411 GNZ655369:GOE655411 GXV655369:GYA655411 HHR655369:HHW655411 HRN655369:HRS655411 IBJ655369:IBO655411 ILF655369:ILK655411 IVB655369:IVG655411 JEX655369:JFC655411 JOT655369:JOY655411 JYP655369:JYU655411 KIL655369:KIQ655411 KSH655369:KSM655411 LCD655369:LCI655411 LLZ655369:LME655411 LVV655369:LWA655411 MFR655369:MFW655411 MPN655369:MPS655411 MZJ655369:MZO655411 NJF655369:NJK655411 NTB655369:NTG655411 OCX655369:ODC655411 OMT655369:OMY655411 OWP655369:OWU655411 PGL655369:PGQ655411 PQH655369:PQM655411 QAD655369:QAI655411 QJZ655369:QKE655411 QTV655369:QUA655411 RDR655369:RDW655411 RNN655369:RNS655411 RXJ655369:RXO655411 SHF655369:SHK655411 SRB655369:SRG655411 TAX655369:TBC655411 TKT655369:TKY655411 TUP655369:TUU655411 UEL655369:UEQ655411 UOH655369:UOM655411 UYD655369:UYI655411 VHZ655369:VIE655411 VRV655369:VSA655411 WBR655369:WBW655411 WLN655369:WLS655411 WVJ655369:WVO655411 B720905:G720947 IX720905:JC720947 ST720905:SY720947 ACP720905:ACU720947 AML720905:AMQ720947 AWH720905:AWM720947 BGD720905:BGI720947 BPZ720905:BQE720947 BZV720905:CAA720947 CJR720905:CJW720947 CTN720905:CTS720947 DDJ720905:DDO720947 DNF720905:DNK720947 DXB720905:DXG720947 EGX720905:EHC720947 EQT720905:EQY720947 FAP720905:FAU720947 FKL720905:FKQ720947 FUH720905:FUM720947 GED720905:GEI720947 GNZ720905:GOE720947 GXV720905:GYA720947 HHR720905:HHW720947 HRN720905:HRS720947 IBJ720905:IBO720947 ILF720905:ILK720947 IVB720905:IVG720947 JEX720905:JFC720947 JOT720905:JOY720947 JYP720905:JYU720947 KIL720905:KIQ720947 KSH720905:KSM720947 LCD720905:LCI720947 LLZ720905:LME720947 LVV720905:LWA720947 MFR720905:MFW720947 MPN720905:MPS720947 MZJ720905:MZO720947 NJF720905:NJK720947 NTB720905:NTG720947 OCX720905:ODC720947 OMT720905:OMY720947 OWP720905:OWU720947 PGL720905:PGQ720947 PQH720905:PQM720947 QAD720905:QAI720947 QJZ720905:QKE720947 QTV720905:QUA720947 RDR720905:RDW720947 RNN720905:RNS720947 RXJ720905:RXO720947 SHF720905:SHK720947 SRB720905:SRG720947 TAX720905:TBC720947 TKT720905:TKY720947 TUP720905:TUU720947 UEL720905:UEQ720947 UOH720905:UOM720947 UYD720905:UYI720947 VHZ720905:VIE720947 VRV720905:VSA720947 WBR720905:WBW720947 WLN720905:WLS720947 WVJ720905:WVO720947 B786441:G786483 IX786441:JC786483 ST786441:SY786483 ACP786441:ACU786483 AML786441:AMQ786483 AWH786441:AWM786483 BGD786441:BGI786483 BPZ786441:BQE786483 BZV786441:CAA786483 CJR786441:CJW786483 CTN786441:CTS786483 DDJ786441:DDO786483 DNF786441:DNK786483 DXB786441:DXG786483 EGX786441:EHC786483 EQT786441:EQY786483 FAP786441:FAU786483 FKL786441:FKQ786483 FUH786441:FUM786483 GED786441:GEI786483 GNZ786441:GOE786483 GXV786441:GYA786483 HHR786441:HHW786483 HRN786441:HRS786483 IBJ786441:IBO786483 ILF786441:ILK786483 IVB786441:IVG786483 JEX786441:JFC786483 JOT786441:JOY786483 JYP786441:JYU786483 KIL786441:KIQ786483 KSH786441:KSM786483 LCD786441:LCI786483 LLZ786441:LME786483 LVV786441:LWA786483 MFR786441:MFW786483 MPN786441:MPS786483 MZJ786441:MZO786483 NJF786441:NJK786483 NTB786441:NTG786483 OCX786441:ODC786483 OMT786441:OMY786483 OWP786441:OWU786483 PGL786441:PGQ786483 PQH786441:PQM786483 QAD786441:QAI786483 QJZ786441:QKE786483 QTV786441:QUA786483 RDR786441:RDW786483 RNN786441:RNS786483 RXJ786441:RXO786483 SHF786441:SHK786483 SRB786441:SRG786483 TAX786441:TBC786483 TKT786441:TKY786483 TUP786441:TUU786483 UEL786441:UEQ786483 UOH786441:UOM786483 UYD786441:UYI786483 VHZ786441:VIE786483 VRV786441:VSA786483 WBR786441:WBW786483 WLN786441:WLS786483 WVJ786441:WVO786483 B851977:G852019 IX851977:JC852019 ST851977:SY852019 ACP851977:ACU852019 AML851977:AMQ852019 AWH851977:AWM852019 BGD851977:BGI852019 BPZ851977:BQE852019 BZV851977:CAA852019 CJR851977:CJW852019 CTN851977:CTS852019 DDJ851977:DDO852019 DNF851977:DNK852019 DXB851977:DXG852019 EGX851977:EHC852019 EQT851977:EQY852019 FAP851977:FAU852019 FKL851977:FKQ852019 FUH851977:FUM852019 GED851977:GEI852019 GNZ851977:GOE852019 GXV851977:GYA852019 HHR851977:HHW852019 HRN851977:HRS852019 IBJ851977:IBO852019 ILF851977:ILK852019 IVB851977:IVG852019 JEX851977:JFC852019 JOT851977:JOY852019 JYP851977:JYU852019 KIL851977:KIQ852019 KSH851977:KSM852019 LCD851977:LCI852019 LLZ851977:LME852019 LVV851977:LWA852019 MFR851977:MFW852019 MPN851977:MPS852019 MZJ851977:MZO852019 NJF851977:NJK852019 NTB851977:NTG852019 OCX851977:ODC852019 OMT851977:OMY852019 OWP851977:OWU852019 PGL851977:PGQ852019 PQH851977:PQM852019 QAD851977:QAI852019 QJZ851977:QKE852019 QTV851977:QUA852019 RDR851977:RDW852019 RNN851977:RNS852019 RXJ851977:RXO852019 SHF851977:SHK852019 SRB851977:SRG852019 TAX851977:TBC852019 TKT851977:TKY852019 TUP851977:TUU852019 UEL851977:UEQ852019 UOH851977:UOM852019 UYD851977:UYI852019 VHZ851977:VIE852019 VRV851977:VSA852019 WBR851977:WBW852019 WLN851977:WLS852019 WVJ851977:WVO852019 B917513:G917555 IX917513:JC917555 ST917513:SY917555 ACP917513:ACU917555 AML917513:AMQ917555 AWH917513:AWM917555 BGD917513:BGI917555 BPZ917513:BQE917555 BZV917513:CAA917555 CJR917513:CJW917555 CTN917513:CTS917555 DDJ917513:DDO917555 DNF917513:DNK917555 DXB917513:DXG917555 EGX917513:EHC917555 EQT917513:EQY917555 FAP917513:FAU917555 FKL917513:FKQ917555 FUH917513:FUM917555 GED917513:GEI917555 GNZ917513:GOE917555 GXV917513:GYA917555 HHR917513:HHW917555 HRN917513:HRS917555 IBJ917513:IBO917555 ILF917513:ILK917555 IVB917513:IVG917555 JEX917513:JFC917555 JOT917513:JOY917555 JYP917513:JYU917555 KIL917513:KIQ917555 KSH917513:KSM917555 LCD917513:LCI917555 LLZ917513:LME917555 LVV917513:LWA917555 MFR917513:MFW917555 MPN917513:MPS917555 MZJ917513:MZO917555 NJF917513:NJK917555 NTB917513:NTG917555 OCX917513:ODC917555 OMT917513:OMY917555 OWP917513:OWU917555 PGL917513:PGQ917555 PQH917513:PQM917555 QAD917513:QAI917555 QJZ917513:QKE917555 QTV917513:QUA917555 RDR917513:RDW917555 RNN917513:RNS917555 RXJ917513:RXO917555 SHF917513:SHK917555 SRB917513:SRG917555 TAX917513:TBC917555 TKT917513:TKY917555 TUP917513:TUU917555 UEL917513:UEQ917555 UOH917513:UOM917555 UYD917513:UYI917555 VHZ917513:VIE917555 VRV917513:VSA917555 WBR917513:WBW917555 WLN917513:WLS917555 WVJ917513:WVO917555 B983049:G983091 IX983049:JC983091 ST983049:SY983091 ACP983049:ACU983091 AML983049:AMQ983091 AWH983049:AWM983091 BGD983049:BGI983091 BPZ983049:BQE983091 BZV983049:CAA983091 CJR983049:CJW983091 CTN983049:CTS983091 DDJ983049:DDO983091 DNF983049:DNK983091 DXB983049:DXG983091 EGX983049:EHC983091 EQT983049:EQY983091 FAP983049:FAU983091 FKL983049:FKQ983091 FUH983049:FUM983091 GED983049:GEI983091 GNZ983049:GOE983091 GXV983049:GYA983091 HHR983049:HHW983091 HRN983049:HRS983091 IBJ983049:IBO983091 ILF983049:ILK983091 IVB983049:IVG983091 JEX983049:JFC983091 JOT983049:JOY983091 JYP983049:JYU983091 KIL983049:KIQ983091 KSH983049:KSM983091 LCD983049:LCI983091 LLZ983049:LME983091 LVV983049:LWA983091 MFR983049:MFW983091 MPN983049:MPS983091 MZJ983049:MZO983091 NJF983049:NJK983091 NTB983049:NTG983091 OCX983049:ODC983091 OMT983049:OMY983091 OWP983049:OWU983091 PGL983049:PGQ983091 PQH983049:PQM983091 QAD983049:QAI983091 QJZ983049:QKE983091 QTV983049:QUA983091 RDR983049:RDW983091 RNN983049:RNS983091 RXJ983049:RXO983091 SHF983049:SHK983091 SRB983049:SRG983091 TAX983049:TBC983091 TKT983049:TKY983091 TUP983049:TUU983091 UEL983049:UEQ983091 UOH983049:UOM983091 UYD983049:UYI983091 VHZ983049:VIE983091 VRV983049:VSA983091 WBR983049:WBW983091 WLN983049:WLS983091 WVJ983049:WVO983091" xr:uid="{AC02B3E7-B28D-469C-99C2-F859E76DFF82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2022-12-02T16:28:06Z</dcterms:created>
  <dcterms:modified xsi:type="dcterms:W3CDTF">2022-12-02T16:28:27Z</dcterms:modified>
</cp:coreProperties>
</file>