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AB0AF590-1732-44E3-A3B4-F1F8F68E3A57}" xr6:coauthVersionLast="36" xr6:coauthVersionMax="36" xr10:uidLastSave="{00000000-0000-0000-0000-000000000000}"/>
  <bookViews>
    <workbookView xWindow="0" yWindow="0" windowWidth="20490" windowHeight="7545" xr2:uid="{1E8C339F-01A6-4CDB-B4C0-5C93C330E6E4}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49" i="1" s="1"/>
  <c r="G150" i="1"/>
  <c r="F149" i="1"/>
  <c r="E149" i="1"/>
  <c r="D149" i="1"/>
  <c r="C149" i="1"/>
  <c r="B149" i="1"/>
  <c r="G148" i="1"/>
  <c r="G147" i="1"/>
  <c r="G146" i="1"/>
  <c r="G145" i="1" s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G136" i="1" s="1"/>
  <c r="F136" i="1"/>
  <c r="E136" i="1"/>
  <c r="D136" i="1"/>
  <c r="C136" i="1"/>
  <c r="B136" i="1"/>
  <c r="G135" i="1"/>
  <c r="G134" i="1"/>
  <c r="G132" i="1" s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G122" i="1" s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G112" i="1"/>
  <c r="F112" i="1"/>
  <c r="E112" i="1"/>
  <c r="D112" i="1"/>
  <c r="C112" i="1"/>
  <c r="C83" i="1" s="1"/>
  <c r="B112" i="1"/>
  <c r="G111" i="1"/>
  <c r="G110" i="1"/>
  <c r="G109" i="1"/>
  <c r="G108" i="1"/>
  <c r="G107" i="1"/>
  <c r="G106" i="1"/>
  <c r="G105" i="1"/>
  <c r="G104" i="1"/>
  <c r="G103" i="1"/>
  <c r="G102" i="1" s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2" i="1" s="1"/>
  <c r="G93" i="1"/>
  <c r="F92" i="1"/>
  <c r="E92" i="1"/>
  <c r="E83" i="1" s="1"/>
  <c r="D92" i="1"/>
  <c r="C92" i="1"/>
  <c r="B92" i="1"/>
  <c r="G91" i="1"/>
  <c r="G90" i="1"/>
  <c r="G89" i="1"/>
  <c r="G88" i="1"/>
  <c r="G87" i="1"/>
  <c r="G86" i="1"/>
  <c r="G85" i="1"/>
  <c r="G84" i="1" s="1"/>
  <c r="F84" i="1"/>
  <c r="F83" i="1" s="1"/>
  <c r="E84" i="1"/>
  <c r="D84" i="1"/>
  <c r="C84" i="1"/>
  <c r="B84" i="1"/>
  <c r="B83" i="1" s="1"/>
  <c r="D83" i="1"/>
  <c r="G81" i="1"/>
  <c r="G80" i="1"/>
  <c r="G79" i="1"/>
  <c r="G78" i="1"/>
  <c r="G77" i="1"/>
  <c r="G76" i="1"/>
  <c r="G74" i="1" s="1"/>
  <c r="G75" i="1"/>
  <c r="F74" i="1"/>
  <c r="E74" i="1"/>
  <c r="D74" i="1"/>
  <c r="C74" i="1"/>
  <c r="B74" i="1"/>
  <c r="G73" i="1"/>
  <c r="G72" i="1"/>
  <c r="G71" i="1"/>
  <c r="G70" i="1" s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C9" i="1" s="1"/>
  <c r="C158" i="1" s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8" i="1" s="1"/>
  <c r="C18" i="1"/>
  <c r="B18" i="1"/>
  <c r="G17" i="1"/>
  <c r="G16" i="1"/>
  <c r="G15" i="1"/>
  <c r="G14" i="1"/>
  <c r="G13" i="1"/>
  <c r="G12" i="1"/>
  <c r="G10" i="1" s="1"/>
  <c r="G11" i="1"/>
  <c r="F10" i="1"/>
  <c r="E10" i="1"/>
  <c r="E9" i="1" s="1"/>
  <c r="E158" i="1" s="1"/>
  <c r="D10" i="1"/>
  <c r="B10" i="1"/>
  <c r="F9" i="1"/>
  <c r="F158" i="1" s="1"/>
  <c r="B9" i="1"/>
  <c r="B158" i="1" s="1"/>
  <c r="G9" i="1" l="1"/>
  <c r="G158" i="1" s="1"/>
  <c r="G83" i="1"/>
</calcChain>
</file>

<file path=xl/sharedStrings.xml><?xml version="1.0" encoding="utf-8"?>
<sst xmlns="http://schemas.openxmlformats.org/spreadsheetml/2006/main" count="162" uniqueCount="91">
  <si>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</si>
  <si>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</si>
  <si>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</si>
  <si>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</si>
  <si>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30 de junio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</si>
  <si>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</si>
  <si>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</si>
  <si>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</si>
  <si>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</si>
  <si>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</si>
  <si>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</si>
  <si>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</si>
  <si>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</si>
  <si>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</si>
  <si>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</si>
  <si>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</si>
  <si>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</si>
  <si>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</si>
  <si>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</si>
  <si>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</si>
  <si>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</si>
  <si>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</si>
  <si>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</si>
  <si>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</si>
  <si>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</si>
  <si>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</si>
  <si>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</si>
  <si>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</si>
  <si>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</si>
  <si>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</si>
  <si>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</si>
  <si>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</si>
  <si>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</si>
  <si>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</si>
  <si>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</si>
  <si>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</si>
  <si>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</si>
  <si>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</si>
  <si>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</si>
  <si>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</si>
  <si>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</si>
  <si>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</si>
  <si>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</si>
  <si>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</si>
  <si>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</si>
  <si>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</si>
  <si>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</si>
  <si>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</si>
  <si>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</si>
  <si>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</si>
  <si>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</si>
  <si>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</si>
  <si>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</si>
  <si>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</si>
  <si>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</si>
  <si>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</si>
  <si>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</si>
  <si>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</si>
  <si>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</si>
  <si>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</si>
  <si>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</si>
  <si>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</si>
  <si>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</si>
  <si>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</si>
  <si>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</si>
  <si>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</si>
  <si>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</si>
  <si>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</si>
  <si>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</si>
  <si>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</si>
  <si>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</si>
  <si>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</si>
  <si>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
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</si>
  <si>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</si>
  <si>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</si>
  <si>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</si>
  <si>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</si>
  <si>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</si>
  <si>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</si>
  <si>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</si>
  <si>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</si>
  <si>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</si>
  <si>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</si>
  <si>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</si>
  <si>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</si>
  <si>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</si>
  <si>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</si>
  <si>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</si>
  <si>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g5) Inversiones en Fideicomisos, Mandatos y Otros Análogos</t>
  </si>
  <si>
    <t xml:space="preserve">          Fideicomiso de Desastres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</si>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</sst>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4" fontId="1" fillId="3" borderId="2" xfId="1" applyNumberFormat="1" applyFont="1" applyFill="1" applyBorder="1" applyAlignment="1" applyProtection="1">
      <alignment vertical="center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197933241.20000002</v>
          </cell>
          <cell r="D9">
            <v>11505523006.199999</v>
          </cell>
          <cell r="E9">
            <v>4788711087.46</v>
          </cell>
          <cell r="F9">
            <v>4756560985.79</v>
          </cell>
          <cell r="G9">
            <v>6716811918.7400007</v>
          </cell>
        </row>
        <row r="37">
          <cell r="B37">
            <v>11042353021</v>
          </cell>
          <cell r="C37">
            <v>1088088854.98</v>
          </cell>
          <cell r="D37">
            <v>12130441875.980001</v>
          </cell>
          <cell r="E37">
            <v>5429759692.289999</v>
          </cell>
          <cell r="F37">
            <v>5429759692.289999</v>
          </cell>
          <cell r="G37">
            <v>6700682183.6900005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4782-F493-48E4-AE2F-A3BAF8BED450}">
  <sheetPr>
    <pageSetUpPr fitToPage="1"/>
  </sheetPr>
  <dimension ref="A1:IV161"/>
  <sheetViews>
    <sheetView tabSelected="1" topLeftCell="A112" zoomScale="80" zoomScaleNormal="80" workbookViewId="0">
      <pane xSplit="1" topLeftCell="F1" activePane="topRight" state="frozen"/>
      <selection activeCell="A22" sqref="A22"/>
      <selection pane="topRight" activeCell="F10" sqref="F10"/>
    </sheetView>
  </sheetViews>
  <sheetFormatPr baseColWidth="10" defaultColWidth="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255" width="11.42578125" hidden="1" customWidth="1"/>
    <col min="257" max="257" width="102.85546875" customWidth="1"/>
    <col min="258" max="262" width="20.7109375" customWidth="1"/>
    <col min="263" max="263" width="17.5703125" customWidth="1"/>
    <col min="264" max="511" width="0" hidden="1" customWidth="1"/>
    <col min="513" max="513" width="102.85546875" customWidth="1"/>
    <col min="514" max="518" width="20.7109375" customWidth="1"/>
    <col min="519" max="519" width="17.5703125" customWidth="1"/>
    <col min="520" max="767" width="0" hidden="1" customWidth="1"/>
    <col min="769" max="769" width="102.85546875" customWidth="1"/>
    <col min="770" max="774" width="20.7109375" customWidth="1"/>
    <col min="775" max="775" width="17.5703125" customWidth="1"/>
    <col min="776" max="1023" width="0" hidden="1" customWidth="1"/>
    <col min="1025" max="1025" width="102.85546875" customWidth="1"/>
    <col min="1026" max="1030" width="20.7109375" customWidth="1"/>
    <col min="1031" max="1031" width="17.5703125" customWidth="1"/>
    <col min="1032" max="1279" width="0" hidden="1" customWidth="1"/>
    <col min="1281" max="1281" width="102.85546875" customWidth="1"/>
    <col min="1282" max="1286" width="20.7109375" customWidth="1"/>
    <col min="1287" max="1287" width="17.5703125" customWidth="1"/>
    <col min="1288" max="1535" width="0" hidden="1" customWidth="1"/>
    <col min="1537" max="1537" width="102.85546875" customWidth="1"/>
    <col min="1538" max="1542" width="20.7109375" customWidth="1"/>
    <col min="1543" max="1543" width="17.5703125" customWidth="1"/>
    <col min="1544" max="1791" width="0" hidden="1" customWidth="1"/>
    <col min="1793" max="1793" width="102.85546875" customWidth="1"/>
    <col min="1794" max="1798" width="20.7109375" customWidth="1"/>
    <col min="1799" max="1799" width="17.5703125" customWidth="1"/>
    <col min="1800" max="2047" width="0" hidden="1" customWidth="1"/>
    <col min="2049" max="2049" width="102.85546875" customWidth="1"/>
    <col min="2050" max="2054" width="20.7109375" customWidth="1"/>
    <col min="2055" max="2055" width="17.5703125" customWidth="1"/>
    <col min="2056" max="2303" width="0" hidden="1" customWidth="1"/>
    <col min="2305" max="2305" width="102.85546875" customWidth="1"/>
    <col min="2306" max="2310" width="20.7109375" customWidth="1"/>
    <col min="2311" max="2311" width="17.5703125" customWidth="1"/>
    <col min="2312" max="2559" width="0" hidden="1" customWidth="1"/>
    <col min="2561" max="2561" width="102.85546875" customWidth="1"/>
    <col min="2562" max="2566" width="20.7109375" customWidth="1"/>
    <col min="2567" max="2567" width="17.5703125" customWidth="1"/>
    <col min="2568" max="2815" width="0" hidden="1" customWidth="1"/>
    <col min="2817" max="2817" width="102.85546875" customWidth="1"/>
    <col min="2818" max="2822" width="20.7109375" customWidth="1"/>
    <col min="2823" max="2823" width="17.5703125" customWidth="1"/>
    <col min="2824" max="3071" width="0" hidden="1" customWidth="1"/>
    <col min="3073" max="3073" width="102.85546875" customWidth="1"/>
    <col min="3074" max="3078" width="20.7109375" customWidth="1"/>
    <col min="3079" max="3079" width="17.5703125" customWidth="1"/>
    <col min="3080" max="3327" width="0" hidden="1" customWidth="1"/>
    <col min="3329" max="3329" width="102.85546875" customWidth="1"/>
    <col min="3330" max="3334" width="20.7109375" customWidth="1"/>
    <col min="3335" max="3335" width="17.5703125" customWidth="1"/>
    <col min="3336" max="3583" width="0" hidden="1" customWidth="1"/>
    <col min="3585" max="3585" width="102.85546875" customWidth="1"/>
    <col min="3586" max="3590" width="20.7109375" customWidth="1"/>
    <col min="3591" max="3591" width="17.5703125" customWidth="1"/>
    <col min="3592" max="3839" width="0" hidden="1" customWidth="1"/>
    <col min="3841" max="3841" width="102.85546875" customWidth="1"/>
    <col min="3842" max="3846" width="20.7109375" customWidth="1"/>
    <col min="3847" max="3847" width="17.5703125" customWidth="1"/>
    <col min="3848" max="4095" width="0" hidden="1" customWidth="1"/>
    <col min="4097" max="4097" width="102.85546875" customWidth="1"/>
    <col min="4098" max="4102" width="20.7109375" customWidth="1"/>
    <col min="4103" max="4103" width="17.5703125" customWidth="1"/>
    <col min="4104" max="4351" width="0" hidden="1" customWidth="1"/>
    <col min="4353" max="4353" width="102.85546875" customWidth="1"/>
    <col min="4354" max="4358" width="20.7109375" customWidth="1"/>
    <col min="4359" max="4359" width="17.5703125" customWidth="1"/>
    <col min="4360" max="4607" width="0" hidden="1" customWidth="1"/>
    <col min="4609" max="4609" width="102.85546875" customWidth="1"/>
    <col min="4610" max="4614" width="20.7109375" customWidth="1"/>
    <col min="4615" max="4615" width="17.5703125" customWidth="1"/>
    <col min="4616" max="4863" width="0" hidden="1" customWidth="1"/>
    <col min="4865" max="4865" width="102.85546875" customWidth="1"/>
    <col min="4866" max="4870" width="20.7109375" customWidth="1"/>
    <col min="4871" max="4871" width="17.5703125" customWidth="1"/>
    <col min="4872" max="5119" width="0" hidden="1" customWidth="1"/>
    <col min="5121" max="5121" width="102.85546875" customWidth="1"/>
    <col min="5122" max="5126" width="20.7109375" customWidth="1"/>
    <col min="5127" max="5127" width="17.5703125" customWidth="1"/>
    <col min="5128" max="5375" width="0" hidden="1" customWidth="1"/>
    <col min="5377" max="5377" width="102.85546875" customWidth="1"/>
    <col min="5378" max="5382" width="20.7109375" customWidth="1"/>
    <col min="5383" max="5383" width="17.5703125" customWidth="1"/>
    <col min="5384" max="5631" width="0" hidden="1" customWidth="1"/>
    <col min="5633" max="5633" width="102.85546875" customWidth="1"/>
    <col min="5634" max="5638" width="20.7109375" customWidth="1"/>
    <col min="5639" max="5639" width="17.5703125" customWidth="1"/>
    <col min="5640" max="5887" width="0" hidden="1" customWidth="1"/>
    <col min="5889" max="5889" width="102.85546875" customWidth="1"/>
    <col min="5890" max="5894" width="20.7109375" customWidth="1"/>
    <col min="5895" max="5895" width="17.5703125" customWidth="1"/>
    <col min="5896" max="6143" width="0" hidden="1" customWidth="1"/>
    <col min="6145" max="6145" width="102.85546875" customWidth="1"/>
    <col min="6146" max="6150" width="20.7109375" customWidth="1"/>
    <col min="6151" max="6151" width="17.5703125" customWidth="1"/>
    <col min="6152" max="6399" width="0" hidden="1" customWidth="1"/>
    <col min="6401" max="6401" width="102.85546875" customWidth="1"/>
    <col min="6402" max="6406" width="20.7109375" customWidth="1"/>
    <col min="6407" max="6407" width="17.5703125" customWidth="1"/>
    <col min="6408" max="6655" width="0" hidden="1" customWidth="1"/>
    <col min="6657" max="6657" width="102.85546875" customWidth="1"/>
    <col min="6658" max="6662" width="20.7109375" customWidth="1"/>
    <col min="6663" max="6663" width="17.5703125" customWidth="1"/>
    <col min="6664" max="6911" width="0" hidden="1" customWidth="1"/>
    <col min="6913" max="6913" width="102.85546875" customWidth="1"/>
    <col min="6914" max="6918" width="20.7109375" customWidth="1"/>
    <col min="6919" max="6919" width="17.5703125" customWidth="1"/>
    <col min="6920" max="7167" width="0" hidden="1" customWidth="1"/>
    <col min="7169" max="7169" width="102.85546875" customWidth="1"/>
    <col min="7170" max="7174" width="20.7109375" customWidth="1"/>
    <col min="7175" max="7175" width="17.5703125" customWidth="1"/>
    <col min="7176" max="7423" width="0" hidden="1" customWidth="1"/>
    <col min="7425" max="7425" width="102.85546875" customWidth="1"/>
    <col min="7426" max="7430" width="20.7109375" customWidth="1"/>
    <col min="7431" max="7431" width="17.5703125" customWidth="1"/>
    <col min="7432" max="7679" width="0" hidden="1" customWidth="1"/>
    <col min="7681" max="7681" width="102.85546875" customWidth="1"/>
    <col min="7682" max="7686" width="20.7109375" customWidth="1"/>
    <col min="7687" max="7687" width="17.5703125" customWidth="1"/>
    <col min="7688" max="7935" width="0" hidden="1" customWidth="1"/>
    <col min="7937" max="7937" width="102.85546875" customWidth="1"/>
    <col min="7938" max="7942" width="20.7109375" customWidth="1"/>
    <col min="7943" max="7943" width="17.5703125" customWidth="1"/>
    <col min="7944" max="8191" width="0" hidden="1" customWidth="1"/>
    <col min="8193" max="8193" width="102.85546875" customWidth="1"/>
    <col min="8194" max="8198" width="20.7109375" customWidth="1"/>
    <col min="8199" max="8199" width="17.5703125" customWidth="1"/>
    <col min="8200" max="8447" width="0" hidden="1" customWidth="1"/>
    <col min="8449" max="8449" width="102.85546875" customWidth="1"/>
    <col min="8450" max="8454" width="20.7109375" customWidth="1"/>
    <col min="8455" max="8455" width="17.5703125" customWidth="1"/>
    <col min="8456" max="8703" width="0" hidden="1" customWidth="1"/>
    <col min="8705" max="8705" width="102.85546875" customWidth="1"/>
    <col min="8706" max="8710" width="20.7109375" customWidth="1"/>
    <col min="8711" max="8711" width="17.5703125" customWidth="1"/>
    <col min="8712" max="8959" width="0" hidden="1" customWidth="1"/>
    <col min="8961" max="8961" width="102.85546875" customWidth="1"/>
    <col min="8962" max="8966" width="20.7109375" customWidth="1"/>
    <col min="8967" max="8967" width="17.5703125" customWidth="1"/>
    <col min="8968" max="9215" width="0" hidden="1" customWidth="1"/>
    <col min="9217" max="9217" width="102.85546875" customWidth="1"/>
    <col min="9218" max="9222" width="20.7109375" customWidth="1"/>
    <col min="9223" max="9223" width="17.5703125" customWidth="1"/>
    <col min="9224" max="9471" width="0" hidden="1" customWidth="1"/>
    <col min="9473" max="9473" width="102.85546875" customWidth="1"/>
    <col min="9474" max="9478" width="20.7109375" customWidth="1"/>
    <col min="9479" max="9479" width="17.5703125" customWidth="1"/>
    <col min="9480" max="9727" width="0" hidden="1" customWidth="1"/>
    <col min="9729" max="9729" width="102.85546875" customWidth="1"/>
    <col min="9730" max="9734" width="20.7109375" customWidth="1"/>
    <col min="9735" max="9735" width="17.5703125" customWidth="1"/>
    <col min="9736" max="9983" width="0" hidden="1" customWidth="1"/>
    <col min="9985" max="9985" width="102.85546875" customWidth="1"/>
    <col min="9986" max="9990" width="20.7109375" customWidth="1"/>
    <col min="9991" max="9991" width="17.5703125" customWidth="1"/>
    <col min="9992" max="10239" width="0" hidden="1" customWidth="1"/>
    <col min="10241" max="10241" width="102.85546875" customWidth="1"/>
    <col min="10242" max="10246" width="20.7109375" customWidth="1"/>
    <col min="10247" max="10247" width="17.5703125" customWidth="1"/>
    <col min="10248" max="10495" width="0" hidden="1" customWidth="1"/>
    <col min="10497" max="10497" width="102.85546875" customWidth="1"/>
    <col min="10498" max="10502" width="20.7109375" customWidth="1"/>
    <col min="10503" max="10503" width="17.5703125" customWidth="1"/>
    <col min="10504" max="10751" width="0" hidden="1" customWidth="1"/>
    <col min="10753" max="10753" width="102.85546875" customWidth="1"/>
    <col min="10754" max="10758" width="20.7109375" customWidth="1"/>
    <col min="10759" max="10759" width="17.5703125" customWidth="1"/>
    <col min="10760" max="11007" width="0" hidden="1" customWidth="1"/>
    <col min="11009" max="11009" width="102.85546875" customWidth="1"/>
    <col min="11010" max="11014" width="20.7109375" customWidth="1"/>
    <col min="11015" max="11015" width="17.5703125" customWidth="1"/>
    <col min="11016" max="11263" width="0" hidden="1" customWidth="1"/>
    <col min="11265" max="11265" width="102.85546875" customWidth="1"/>
    <col min="11266" max="11270" width="20.7109375" customWidth="1"/>
    <col min="11271" max="11271" width="17.5703125" customWidth="1"/>
    <col min="11272" max="11519" width="0" hidden="1" customWidth="1"/>
    <col min="11521" max="11521" width="102.85546875" customWidth="1"/>
    <col min="11522" max="11526" width="20.7109375" customWidth="1"/>
    <col min="11527" max="11527" width="17.5703125" customWidth="1"/>
    <col min="11528" max="11775" width="0" hidden="1" customWidth="1"/>
    <col min="11777" max="11777" width="102.85546875" customWidth="1"/>
    <col min="11778" max="11782" width="20.7109375" customWidth="1"/>
    <col min="11783" max="11783" width="17.5703125" customWidth="1"/>
    <col min="11784" max="12031" width="0" hidden="1" customWidth="1"/>
    <col min="12033" max="12033" width="102.85546875" customWidth="1"/>
    <col min="12034" max="12038" width="20.7109375" customWidth="1"/>
    <col min="12039" max="12039" width="17.5703125" customWidth="1"/>
    <col min="12040" max="12287" width="0" hidden="1" customWidth="1"/>
    <col min="12289" max="12289" width="102.85546875" customWidth="1"/>
    <col min="12290" max="12294" width="20.7109375" customWidth="1"/>
    <col min="12295" max="12295" width="17.5703125" customWidth="1"/>
    <col min="12296" max="12543" width="0" hidden="1" customWidth="1"/>
    <col min="12545" max="12545" width="102.85546875" customWidth="1"/>
    <col min="12546" max="12550" width="20.7109375" customWidth="1"/>
    <col min="12551" max="12551" width="17.5703125" customWidth="1"/>
    <col min="12552" max="12799" width="0" hidden="1" customWidth="1"/>
    <col min="12801" max="12801" width="102.85546875" customWidth="1"/>
    <col min="12802" max="12806" width="20.7109375" customWidth="1"/>
    <col min="12807" max="12807" width="17.5703125" customWidth="1"/>
    <col min="12808" max="13055" width="0" hidden="1" customWidth="1"/>
    <col min="13057" max="13057" width="102.85546875" customWidth="1"/>
    <col min="13058" max="13062" width="20.7109375" customWidth="1"/>
    <col min="13063" max="13063" width="17.5703125" customWidth="1"/>
    <col min="13064" max="13311" width="0" hidden="1" customWidth="1"/>
    <col min="13313" max="13313" width="102.85546875" customWidth="1"/>
    <col min="13314" max="13318" width="20.7109375" customWidth="1"/>
    <col min="13319" max="13319" width="17.5703125" customWidth="1"/>
    <col min="13320" max="13567" width="0" hidden="1" customWidth="1"/>
    <col min="13569" max="13569" width="102.85546875" customWidth="1"/>
    <col min="13570" max="13574" width="20.7109375" customWidth="1"/>
    <col min="13575" max="13575" width="17.5703125" customWidth="1"/>
    <col min="13576" max="13823" width="0" hidden="1" customWidth="1"/>
    <col min="13825" max="13825" width="102.85546875" customWidth="1"/>
    <col min="13826" max="13830" width="20.7109375" customWidth="1"/>
    <col min="13831" max="13831" width="17.5703125" customWidth="1"/>
    <col min="13832" max="14079" width="0" hidden="1" customWidth="1"/>
    <col min="14081" max="14081" width="102.85546875" customWidth="1"/>
    <col min="14082" max="14086" width="20.7109375" customWidth="1"/>
    <col min="14087" max="14087" width="17.5703125" customWidth="1"/>
    <col min="14088" max="14335" width="0" hidden="1" customWidth="1"/>
    <col min="14337" max="14337" width="102.85546875" customWidth="1"/>
    <col min="14338" max="14342" width="20.7109375" customWidth="1"/>
    <col min="14343" max="14343" width="17.5703125" customWidth="1"/>
    <col min="14344" max="14591" width="0" hidden="1" customWidth="1"/>
    <col min="14593" max="14593" width="102.85546875" customWidth="1"/>
    <col min="14594" max="14598" width="20.7109375" customWidth="1"/>
    <col min="14599" max="14599" width="17.5703125" customWidth="1"/>
    <col min="14600" max="14847" width="0" hidden="1" customWidth="1"/>
    <col min="14849" max="14849" width="102.85546875" customWidth="1"/>
    <col min="14850" max="14854" width="20.7109375" customWidth="1"/>
    <col min="14855" max="14855" width="17.5703125" customWidth="1"/>
    <col min="14856" max="15103" width="0" hidden="1" customWidth="1"/>
    <col min="15105" max="15105" width="102.85546875" customWidth="1"/>
    <col min="15106" max="15110" width="20.7109375" customWidth="1"/>
    <col min="15111" max="15111" width="17.5703125" customWidth="1"/>
    <col min="15112" max="15359" width="0" hidden="1" customWidth="1"/>
    <col min="15361" max="15361" width="102.85546875" customWidth="1"/>
    <col min="15362" max="15366" width="20.7109375" customWidth="1"/>
    <col min="15367" max="15367" width="17.5703125" customWidth="1"/>
    <col min="15368" max="15615" width="0" hidden="1" customWidth="1"/>
    <col min="15617" max="15617" width="102.85546875" customWidth="1"/>
    <col min="15618" max="15622" width="20.7109375" customWidth="1"/>
    <col min="15623" max="15623" width="17.5703125" customWidth="1"/>
    <col min="15624" max="15871" width="0" hidden="1" customWidth="1"/>
    <col min="15873" max="15873" width="102.85546875" customWidth="1"/>
    <col min="15874" max="15878" width="20.7109375" customWidth="1"/>
    <col min="15879" max="15879" width="17.5703125" customWidth="1"/>
    <col min="15880" max="16127" width="0" hidden="1" customWidth="1"/>
    <col min="16129" max="16129" width="102.85546875" customWidth="1"/>
    <col min="16130" max="16134" width="20.710937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SUM(B10,B18,B28,B38,B48,B58,B62,B70,B74)</f>
        <v>11307589765</v>
      </c>
      <c r="C9" s="13">
        <f>SUM(C10,C18,C28,C38,C48,C58,C62,C70,C74)</f>
        <v>197933241.19999999</v>
      </c>
      <c r="D9" s="13">
        <f t="shared" si="0"/>
        <v>11505523006.200001</v>
      </c>
      <c r="E9" s="13">
        <f t="shared" si="0"/>
        <v>4788711087.46</v>
      </c>
      <c r="F9" s="13">
        <f t="shared" si="0"/>
        <v>4756560985.79</v>
      </c>
      <c r="G9" s="13">
        <f t="shared" si="0"/>
        <v>6716811918.7399988</v>
      </c>
    </row>
    <row r="10" spans="1:7" x14ac:dyDescent="0.25">
      <c r="A10" s="14" t="s">
        <v>15</v>
      </c>
      <c r="B10" s="15">
        <f t="shared" ref="B10:G10" si="1">SUM(B11:B17)</f>
        <v>2303008432</v>
      </c>
      <c r="C10" s="15">
        <v>5111609.55</v>
      </c>
      <c r="D10" s="15">
        <f t="shared" si="1"/>
        <v>2308120041.5500002</v>
      </c>
      <c r="E10" s="15">
        <f t="shared" si="1"/>
        <v>999074056.83000004</v>
      </c>
      <c r="F10" s="16">
        <f t="shared" si="1"/>
        <v>999074056.83000004</v>
      </c>
      <c r="G10" s="15">
        <f t="shared" si="1"/>
        <v>1309045984.72</v>
      </c>
    </row>
    <row r="11" spans="1:7" x14ac:dyDescent="0.25">
      <c r="A11" s="17" t="s">
        <v>16</v>
      </c>
      <c r="B11" s="15">
        <v>1140008315</v>
      </c>
      <c r="C11" s="15">
        <v>-11653062.35</v>
      </c>
      <c r="D11" s="15">
        <v>1128355252.6500001</v>
      </c>
      <c r="E11" s="15">
        <v>539049398.32000005</v>
      </c>
      <c r="F11" s="15">
        <v>539049398.32000005</v>
      </c>
      <c r="G11" s="15">
        <f t="shared" ref="G11:G17" si="2">D11-E11</f>
        <v>589305854.33000004</v>
      </c>
    </row>
    <row r="12" spans="1:7" x14ac:dyDescent="0.25">
      <c r="A12" s="17" t="s">
        <v>17</v>
      </c>
      <c r="B12" s="15">
        <v>69219841</v>
      </c>
      <c r="C12" s="15">
        <v>-2985964.19</v>
      </c>
      <c r="D12" s="15">
        <v>66233876.810000002</v>
      </c>
      <c r="E12" s="15">
        <v>29377255.920000002</v>
      </c>
      <c r="F12" s="15">
        <v>29377255.920000002</v>
      </c>
      <c r="G12" s="15">
        <f t="shared" si="2"/>
        <v>36856620.890000001</v>
      </c>
    </row>
    <row r="13" spans="1:7" x14ac:dyDescent="0.25">
      <c r="A13" s="17" t="s">
        <v>18</v>
      </c>
      <c r="B13" s="15">
        <v>544951706</v>
      </c>
      <c r="C13" s="15">
        <v>1484395.61</v>
      </c>
      <c r="D13" s="15">
        <v>546436101.61000001</v>
      </c>
      <c r="E13" s="15">
        <v>182470248.96000001</v>
      </c>
      <c r="F13" s="15">
        <v>182470248.96000001</v>
      </c>
      <c r="G13" s="15">
        <f t="shared" si="2"/>
        <v>363965852.64999998</v>
      </c>
    </row>
    <row r="14" spans="1:7" x14ac:dyDescent="0.25">
      <c r="A14" s="17" t="s">
        <v>19</v>
      </c>
      <c r="B14" s="15">
        <v>543487249</v>
      </c>
      <c r="C14" s="15">
        <v>5889799.96</v>
      </c>
      <c r="D14" s="15">
        <v>549377048.96000004</v>
      </c>
      <c r="E14" s="15">
        <v>235800713.11000001</v>
      </c>
      <c r="F14" s="15">
        <v>235800713.11000001</v>
      </c>
      <c r="G14" s="15">
        <f t="shared" si="2"/>
        <v>313576335.85000002</v>
      </c>
    </row>
    <row r="15" spans="1:7" x14ac:dyDescent="0.25">
      <c r="A15" s="17" t="s">
        <v>20</v>
      </c>
      <c r="B15" s="15">
        <v>0</v>
      </c>
      <c r="C15" s="15">
        <v>12376440.52</v>
      </c>
      <c r="D15" s="15">
        <v>12376440.52</v>
      </c>
      <c r="E15" s="15">
        <v>12376440.52</v>
      </c>
      <c r="F15" s="15">
        <v>12376440.52</v>
      </c>
      <c r="G15" s="15">
        <f t="shared" si="2"/>
        <v>0</v>
      </c>
    </row>
    <row r="16" spans="1:7" x14ac:dyDescent="0.25">
      <c r="A16" s="17" t="s">
        <v>21</v>
      </c>
      <c r="B16" s="15">
        <v>5341321</v>
      </c>
      <c r="C16" s="15">
        <v>0</v>
      </c>
      <c r="D16" s="15">
        <v>5341321</v>
      </c>
      <c r="E16" s="15">
        <v>0</v>
      </c>
      <c r="F16" s="15">
        <v>0</v>
      </c>
      <c r="G16" s="15">
        <f t="shared" si="2"/>
        <v>5341321</v>
      </c>
    </row>
    <row r="17" spans="1:7" x14ac:dyDescent="0.25">
      <c r="A17" s="17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500393932</v>
      </c>
      <c r="C18" s="15">
        <f t="shared" si="3"/>
        <v>-121147819.89</v>
      </c>
      <c r="D18" s="15">
        <f t="shared" si="3"/>
        <v>379246112.10999995</v>
      </c>
      <c r="E18" s="15">
        <f t="shared" si="3"/>
        <v>57790098.259999998</v>
      </c>
      <c r="F18" s="15">
        <f t="shared" si="3"/>
        <v>47819589.299999997</v>
      </c>
      <c r="G18" s="15">
        <f t="shared" si="3"/>
        <v>321456013.85000002</v>
      </c>
    </row>
    <row r="19" spans="1:7" x14ac:dyDescent="0.25">
      <c r="A19" s="17" t="s">
        <v>24</v>
      </c>
      <c r="B19" s="15">
        <v>165024083</v>
      </c>
      <c r="C19" s="15">
        <v>-52352036.170000002</v>
      </c>
      <c r="D19" s="15">
        <v>112672046.83</v>
      </c>
      <c r="E19" s="15">
        <v>10640478.18</v>
      </c>
      <c r="F19" s="15">
        <v>9353555.2300000004</v>
      </c>
      <c r="G19" s="15">
        <f>D19-E19</f>
        <v>102031568.65000001</v>
      </c>
    </row>
    <row r="20" spans="1:7" x14ac:dyDescent="0.25">
      <c r="A20" s="17" t="s">
        <v>25</v>
      </c>
      <c r="B20" s="15">
        <v>72526512</v>
      </c>
      <c r="C20" s="15">
        <v>-8572823.6699999999</v>
      </c>
      <c r="D20" s="15">
        <v>63953688.329999998</v>
      </c>
      <c r="E20" s="15">
        <v>17085478.989999998</v>
      </c>
      <c r="F20" s="15">
        <v>16930653.449999999</v>
      </c>
      <c r="G20" s="15">
        <f t="shared" ref="G20:G27" si="4">D20-E20</f>
        <v>46868209.340000004</v>
      </c>
    </row>
    <row r="21" spans="1:7" x14ac:dyDescent="0.25">
      <c r="A21" s="17" t="s">
        <v>26</v>
      </c>
      <c r="B21" s="15">
        <v>6475</v>
      </c>
      <c r="C21" s="15">
        <v>-4460</v>
      </c>
      <c r="D21" s="15">
        <v>2015</v>
      </c>
      <c r="E21" s="15">
        <v>0</v>
      </c>
      <c r="F21" s="15">
        <v>0</v>
      </c>
      <c r="G21" s="15">
        <f t="shared" si="4"/>
        <v>2015</v>
      </c>
    </row>
    <row r="22" spans="1:7" x14ac:dyDescent="0.25">
      <c r="A22" s="17" t="s">
        <v>27</v>
      </c>
      <c r="B22" s="15">
        <v>9520468</v>
      </c>
      <c r="C22" s="15">
        <v>-2561459.15</v>
      </c>
      <c r="D22" s="15">
        <v>6959008.8499999996</v>
      </c>
      <c r="E22" s="15">
        <v>1040420.68</v>
      </c>
      <c r="F22" s="15">
        <v>950354.48</v>
      </c>
      <c r="G22" s="15">
        <f t="shared" si="4"/>
        <v>5918588.1699999999</v>
      </c>
    </row>
    <row r="23" spans="1:7" x14ac:dyDescent="0.25">
      <c r="A23" s="17" t="s">
        <v>28</v>
      </c>
      <c r="B23" s="15">
        <v>72999890</v>
      </c>
      <c r="C23" s="15">
        <v>-10954227.68</v>
      </c>
      <c r="D23" s="15">
        <v>62045662.32</v>
      </c>
      <c r="E23" s="15">
        <v>13080247.779999999</v>
      </c>
      <c r="F23" s="15">
        <v>12817400.699999999</v>
      </c>
      <c r="G23" s="15">
        <f t="shared" si="4"/>
        <v>48965414.539999999</v>
      </c>
    </row>
    <row r="24" spans="1:7" x14ac:dyDescent="0.25">
      <c r="A24" s="17" t="s">
        <v>29</v>
      </c>
      <c r="B24" s="15">
        <v>148428571</v>
      </c>
      <c r="C24" s="15">
        <v>-39904767.039999999</v>
      </c>
      <c r="D24" s="15">
        <v>108523803.95999999</v>
      </c>
      <c r="E24" s="15">
        <v>9221095.8499999996</v>
      </c>
      <c r="F24" s="15">
        <v>1727307.05</v>
      </c>
      <c r="G24" s="15">
        <f t="shared" si="4"/>
        <v>99302708.109999999</v>
      </c>
    </row>
    <row r="25" spans="1:7" x14ac:dyDescent="0.25">
      <c r="A25" s="17" t="s">
        <v>30</v>
      </c>
      <c r="B25" s="15">
        <v>12685683</v>
      </c>
      <c r="C25" s="15">
        <v>-2850568.13</v>
      </c>
      <c r="D25" s="15">
        <v>9835114.8699999992</v>
      </c>
      <c r="E25" s="15">
        <v>2580783.7400000002</v>
      </c>
      <c r="F25" s="15">
        <v>2372179.46</v>
      </c>
      <c r="G25" s="15">
        <f t="shared" si="4"/>
        <v>7254331.129999999</v>
      </c>
    </row>
    <row r="26" spans="1:7" x14ac:dyDescent="0.25">
      <c r="A26" s="17" t="s">
        <v>31</v>
      </c>
      <c r="B26" s="15">
        <v>812690</v>
      </c>
      <c r="C26" s="15">
        <v>74230.8</v>
      </c>
      <c r="D26" s="15">
        <v>886920.8</v>
      </c>
      <c r="E26" s="15">
        <v>55530.8</v>
      </c>
      <c r="F26" s="15">
        <v>41750</v>
      </c>
      <c r="G26" s="15">
        <f t="shared" si="4"/>
        <v>831390</v>
      </c>
    </row>
    <row r="27" spans="1:7" x14ac:dyDescent="0.25">
      <c r="A27" s="17" t="s">
        <v>32</v>
      </c>
      <c r="B27" s="15">
        <v>18389560</v>
      </c>
      <c r="C27" s="15">
        <v>-4021708.85</v>
      </c>
      <c r="D27" s="15">
        <v>14367851.15</v>
      </c>
      <c r="E27" s="15">
        <v>4086062.24</v>
      </c>
      <c r="F27" s="15">
        <v>3626388.93</v>
      </c>
      <c r="G27" s="15">
        <f t="shared" si="4"/>
        <v>10281788.91</v>
      </c>
    </row>
    <row r="28" spans="1:7" x14ac:dyDescent="0.25">
      <c r="A28" s="14" t="s">
        <v>33</v>
      </c>
      <c r="B28" s="15">
        <f t="shared" ref="B28:G28" si="5">SUM(B29:B37)</f>
        <v>864772418</v>
      </c>
      <c r="C28" s="15">
        <f t="shared" si="5"/>
        <v>-137322471.66</v>
      </c>
      <c r="D28" s="15">
        <f t="shared" si="5"/>
        <v>727449946.34000003</v>
      </c>
      <c r="E28" s="15">
        <f t="shared" si="5"/>
        <v>234776952.42000002</v>
      </c>
      <c r="F28" s="15">
        <f t="shared" si="5"/>
        <v>225920709.71999997</v>
      </c>
      <c r="G28" s="15">
        <f t="shared" si="5"/>
        <v>492672993.92000002</v>
      </c>
    </row>
    <row r="29" spans="1:7" x14ac:dyDescent="0.25">
      <c r="A29" s="17" t="s">
        <v>34</v>
      </c>
      <c r="B29" s="15">
        <v>66653529</v>
      </c>
      <c r="C29" s="15">
        <v>-873212.41</v>
      </c>
      <c r="D29" s="15">
        <v>65780316.590000004</v>
      </c>
      <c r="E29" s="15">
        <v>28009467.039999999</v>
      </c>
      <c r="F29" s="15">
        <v>27787327.039999999</v>
      </c>
      <c r="G29" s="15">
        <f>D29-E29</f>
        <v>37770849.550000004</v>
      </c>
    </row>
    <row r="30" spans="1:7" x14ac:dyDescent="0.25">
      <c r="A30" s="17" t="s">
        <v>35</v>
      </c>
      <c r="B30" s="15">
        <v>125579607</v>
      </c>
      <c r="C30" s="15">
        <v>-48645468.149999999</v>
      </c>
      <c r="D30" s="15">
        <v>76934138.849999994</v>
      </c>
      <c r="E30" s="15">
        <v>23689407.879999999</v>
      </c>
      <c r="F30" s="15">
        <v>22766745.98</v>
      </c>
      <c r="G30" s="15">
        <f t="shared" ref="G30:G37" si="6">D30-E30</f>
        <v>53244730.969999999</v>
      </c>
    </row>
    <row r="31" spans="1:7" x14ac:dyDescent="0.25">
      <c r="A31" s="17" t="s">
        <v>36</v>
      </c>
      <c r="B31" s="15">
        <v>171908044</v>
      </c>
      <c r="C31" s="15">
        <v>-43513667.159999996</v>
      </c>
      <c r="D31" s="15">
        <v>128394376.84</v>
      </c>
      <c r="E31" s="15">
        <v>55009012.159999996</v>
      </c>
      <c r="F31" s="15">
        <v>54119193.140000001</v>
      </c>
      <c r="G31" s="15">
        <f t="shared" si="6"/>
        <v>73385364.680000007</v>
      </c>
    </row>
    <row r="32" spans="1:7" x14ac:dyDescent="0.25">
      <c r="A32" s="17" t="s">
        <v>37</v>
      </c>
      <c r="B32" s="15">
        <v>70211633</v>
      </c>
      <c r="C32" s="15">
        <v>-2684991.01</v>
      </c>
      <c r="D32" s="15">
        <v>67526641.989999995</v>
      </c>
      <c r="E32" s="15">
        <v>25368491.309999999</v>
      </c>
      <c r="F32" s="15">
        <v>25361977.620000001</v>
      </c>
      <c r="G32" s="15">
        <f t="shared" si="6"/>
        <v>42158150.679999992</v>
      </c>
    </row>
    <row r="33" spans="1:7" x14ac:dyDescent="0.25">
      <c r="A33" s="17" t="s">
        <v>38</v>
      </c>
      <c r="B33" s="15">
        <v>125030186</v>
      </c>
      <c r="C33" s="15">
        <v>-22806210.289999999</v>
      </c>
      <c r="D33" s="15">
        <v>102223975.70999999</v>
      </c>
      <c r="E33" s="15">
        <v>9197359.9499999993</v>
      </c>
      <c r="F33" s="15">
        <v>8121757.2599999998</v>
      </c>
      <c r="G33" s="15">
        <f t="shared" si="6"/>
        <v>93026615.75999999</v>
      </c>
    </row>
    <row r="34" spans="1:7" x14ac:dyDescent="0.25">
      <c r="A34" s="17" t="s">
        <v>39</v>
      </c>
      <c r="B34" s="15">
        <v>93411959</v>
      </c>
      <c r="C34" s="15">
        <v>4968996.16</v>
      </c>
      <c r="D34" s="15">
        <v>98380955.159999996</v>
      </c>
      <c r="E34" s="15">
        <v>42814333.350000001</v>
      </c>
      <c r="F34" s="15">
        <v>42671974.149999999</v>
      </c>
      <c r="G34" s="15">
        <f t="shared" si="6"/>
        <v>55566621.809999995</v>
      </c>
    </row>
    <row r="35" spans="1:7" x14ac:dyDescent="0.25">
      <c r="A35" s="17" t="s">
        <v>40</v>
      </c>
      <c r="B35" s="15">
        <v>17350403</v>
      </c>
      <c r="C35" s="15">
        <v>-278603.53000000003</v>
      </c>
      <c r="D35" s="15">
        <v>17071799.469999999</v>
      </c>
      <c r="E35" s="15">
        <v>6266986.6200000001</v>
      </c>
      <c r="F35" s="15">
        <v>5642648.4199999999</v>
      </c>
      <c r="G35" s="15">
        <f t="shared" si="6"/>
        <v>10804812.849999998</v>
      </c>
    </row>
    <row r="36" spans="1:7" x14ac:dyDescent="0.25">
      <c r="A36" s="17" t="s">
        <v>41</v>
      </c>
      <c r="B36" s="15">
        <v>63996768</v>
      </c>
      <c r="C36" s="15">
        <v>-24866819.420000002</v>
      </c>
      <c r="D36" s="15">
        <v>39129948.579999998</v>
      </c>
      <c r="E36" s="15">
        <v>9756248.7799999993</v>
      </c>
      <c r="F36" s="15">
        <v>9510862.5099999998</v>
      </c>
      <c r="G36" s="15">
        <f t="shared" si="6"/>
        <v>29373699.799999997</v>
      </c>
    </row>
    <row r="37" spans="1:7" x14ac:dyDescent="0.25">
      <c r="A37" s="17" t="s">
        <v>42</v>
      </c>
      <c r="B37" s="15">
        <v>130630289</v>
      </c>
      <c r="C37" s="15">
        <v>1377504.15</v>
      </c>
      <c r="D37" s="15">
        <v>132007793.15000001</v>
      </c>
      <c r="E37" s="15">
        <v>34665645.329999998</v>
      </c>
      <c r="F37" s="15">
        <v>29938223.600000001</v>
      </c>
      <c r="G37" s="15">
        <f t="shared" si="6"/>
        <v>97342147.820000008</v>
      </c>
    </row>
    <row r="38" spans="1:7" x14ac:dyDescent="0.25">
      <c r="A38" s="14" t="s">
        <v>43</v>
      </c>
      <c r="B38" s="15">
        <f t="shared" ref="B38:G38" si="7">SUM(B39:B47)</f>
        <v>4104301129</v>
      </c>
      <c r="C38" s="15">
        <f t="shared" si="7"/>
        <v>-42392581.120000005</v>
      </c>
      <c r="D38" s="15">
        <f t="shared" si="7"/>
        <v>4061908547.8800001</v>
      </c>
      <c r="E38" s="15">
        <f t="shared" si="7"/>
        <v>1864772262.7800002</v>
      </c>
      <c r="F38" s="15">
        <f t="shared" si="7"/>
        <v>1854068796.0300002</v>
      </c>
      <c r="G38" s="15">
        <f t="shared" si="7"/>
        <v>2197136285.0999999</v>
      </c>
    </row>
    <row r="39" spans="1:7" x14ac:dyDescent="0.25">
      <c r="A39" s="17" t="s">
        <v>44</v>
      </c>
      <c r="B39" s="15">
        <v>896925990</v>
      </c>
      <c r="C39" s="15">
        <v>5774410.71</v>
      </c>
      <c r="D39" s="15">
        <v>902700400.71000004</v>
      </c>
      <c r="E39" s="15">
        <v>445970529.37</v>
      </c>
      <c r="F39" s="15">
        <v>444568736.37</v>
      </c>
      <c r="G39" s="15">
        <f>D39-E39</f>
        <v>456729871.34000003</v>
      </c>
    </row>
    <row r="40" spans="1:7" x14ac:dyDescent="0.25">
      <c r="A40" s="17" t="s">
        <v>45</v>
      </c>
      <c r="B40" s="15">
        <v>2700654341</v>
      </c>
      <c r="C40" s="15">
        <v>28035683.129999999</v>
      </c>
      <c r="D40" s="15">
        <v>2728690024.1300001</v>
      </c>
      <c r="E40" s="15">
        <v>1293753355.1400001</v>
      </c>
      <c r="F40" s="15">
        <v>1285211285.3900001</v>
      </c>
      <c r="G40" s="15">
        <f t="shared" ref="G40:G47" si="8">D40-E40</f>
        <v>1434936668.99</v>
      </c>
    </row>
    <row r="41" spans="1:7" x14ac:dyDescent="0.25">
      <c r="A41" s="17" t="s">
        <v>46</v>
      </c>
      <c r="B41" s="15">
        <v>72000000</v>
      </c>
      <c r="C41" s="15">
        <v>-12000000</v>
      </c>
      <c r="D41" s="15">
        <v>60000000</v>
      </c>
      <c r="E41" s="15">
        <v>0</v>
      </c>
      <c r="F41" s="15">
        <v>0</v>
      </c>
      <c r="G41" s="15">
        <f t="shared" si="8"/>
        <v>60000000</v>
      </c>
    </row>
    <row r="42" spans="1:7" x14ac:dyDescent="0.25">
      <c r="A42" s="17" t="s">
        <v>47</v>
      </c>
      <c r="B42" s="15">
        <v>386561258</v>
      </c>
      <c r="C42" s="15">
        <v>-64202674.960000001</v>
      </c>
      <c r="D42" s="15">
        <v>322358583.04000002</v>
      </c>
      <c r="E42" s="15">
        <v>87780712.269999996</v>
      </c>
      <c r="F42" s="15">
        <v>87501108.269999996</v>
      </c>
      <c r="G42" s="15">
        <f t="shared" si="8"/>
        <v>234577870.77000004</v>
      </c>
    </row>
    <row r="43" spans="1:7" x14ac:dyDescent="0.25">
      <c r="A43" s="17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7" t="s">
        <v>49</v>
      </c>
      <c r="B44" s="15">
        <v>47151000</v>
      </c>
      <c r="C44" s="15">
        <v>0</v>
      </c>
      <c r="D44" s="15">
        <v>47151000</v>
      </c>
      <c r="E44" s="15">
        <v>37267666</v>
      </c>
      <c r="F44" s="15">
        <v>36787666</v>
      </c>
      <c r="G44" s="15">
        <f t="shared" si="8"/>
        <v>9883334</v>
      </c>
    </row>
    <row r="45" spans="1:7" x14ac:dyDescent="0.25">
      <c r="A45" s="17" t="s">
        <v>50</v>
      </c>
      <c r="B45" s="15">
        <v>1008540</v>
      </c>
      <c r="C45" s="15">
        <v>0</v>
      </c>
      <c r="D45" s="15">
        <v>1008540</v>
      </c>
      <c r="E45" s="15">
        <v>0</v>
      </c>
      <c r="F45" s="15">
        <v>0</v>
      </c>
      <c r="G45" s="15">
        <f t="shared" si="8"/>
        <v>1008540</v>
      </c>
    </row>
    <row r="46" spans="1:7" x14ac:dyDescent="0.25">
      <c r="A46" s="17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7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17420029</v>
      </c>
      <c r="C48" s="15">
        <f t="shared" si="9"/>
        <v>7926263.9400000013</v>
      </c>
      <c r="D48" s="15">
        <f t="shared" si="9"/>
        <v>25346292.939999998</v>
      </c>
      <c r="E48" s="15">
        <f t="shared" si="9"/>
        <v>3286653.58</v>
      </c>
      <c r="F48" s="15">
        <f t="shared" si="9"/>
        <v>3286653.58</v>
      </c>
      <c r="G48" s="15">
        <f t="shared" si="9"/>
        <v>22059639.359999999</v>
      </c>
    </row>
    <row r="49" spans="1:7" x14ac:dyDescent="0.25">
      <c r="A49" s="17" t="s">
        <v>54</v>
      </c>
      <c r="B49" s="15">
        <v>14487053</v>
      </c>
      <c r="C49" s="15">
        <v>-4116660.48</v>
      </c>
      <c r="D49" s="15">
        <v>10370392.52</v>
      </c>
      <c r="E49" s="15">
        <v>841140.01</v>
      </c>
      <c r="F49" s="15">
        <v>841140.01</v>
      </c>
      <c r="G49" s="15">
        <f>D49-E49</f>
        <v>9529252.5099999998</v>
      </c>
    </row>
    <row r="50" spans="1:7" x14ac:dyDescent="0.25">
      <c r="A50" s="17" t="s">
        <v>55</v>
      </c>
      <c r="B50" s="15">
        <v>159477</v>
      </c>
      <c r="C50" s="15">
        <v>250382.54</v>
      </c>
      <c r="D50" s="15">
        <v>409859.54</v>
      </c>
      <c r="E50" s="15">
        <v>45172.45</v>
      </c>
      <c r="F50" s="15">
        <v>45172.45</v>
      </c>
      <c r="G50" s="15">
        <f t="shared" ref="G50:G57" si="10">D50-E50</f>
        <v>364687.08999999997</v>
      </c>
    </row>
    <row r="51" spans="1:7" x14ac:dyDescent="0.25">
      <c r="A51" s="17" t="s">
        <v>56</v>
      </c>
      <c r="B51" s="15">
        <v>23500</v>
      </c>
      <c r="C51" s="15">
        <v>0</v>
      </c>
      <c r="D51" s="15">
        <v>23500</v>
      </c>
      <c r="E51" s="15">
        <v>0</v>
      </c>
      <c r="F51" s="15">
        <v>0</v>
      </c>
      <c r="G51" s="15">
        <f t="shared" si="10"/>
        <v>23500</v>
      </c>
    </row>
    <row r="52" spans="1:7" x14ac:dyDescent="0.25">
      <c r="A52" s="17" t="s">
        <v>57</v>
      </c>
      <c r="B52" s="15">
        <v>2610000</v>
      </c>
      <c r="C52" s="15">
        <v>9221288</v>
      </c>
      <c r="D52" s="15">
        <v>11831288</v>
      </c>
      <c r="E52" s="15">
        <v>2083788</v>
      </c>
      <c r="F52" s="15">
        <v>2083788</v>
      </c>
      <c r="G52" s="15">
        <f t="shared" si="10"/>
        <v>9747500</v>
      </c>
    </row>
    <row r="53" spans="1:7" x14ac:dyDescent="0.25">
      <c r="A53" s="17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7" t="s">
        <v>59</v>
      </c>
      <c r="B54" s="15">
        <v>99999</v>
      </c>
      <c r="C54" s="15">
        <v>2045394.06</v>
      </c>
      <c r="D54" s="15">
        <v>2145393.06</v>
      </c>
      <c r="E54" s="15">
        <v>85052.04</v>
      </c>
      <c r="F54" s="15">
        <v>85052.04</v>
      </c>
      <c r="G54" s="15">
        <f t="shared" si="10"/>
        <v>2060341.02</v>
      </c>
    </row>
    <row r="55" spans="1:7" x14ac:dyDescent="0.25">
      <c r="A55" s="17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7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7" t="s">
        <v>62</v>
      </c>
      <c r="B57" s="15">
        <v>40000</v>
      </c>
      <c r="C57" s="15">
        <v>525859.81999999995</v>
      </c>
      <c r="D57" s="15">
        <v>565859.81999999995</v>
      </c>
      <c r="E57" s="15">
        <v>231501.08</v>
      </c>
      <c r="F57" s="15">
        <v>231501.08</v>
      </c>
      <c r="G57" s="15">
        <f t="shared" si="10"/>
        <v>334358.74</v>
      </c>
    </row>
    <row r="58" spans="1:7" x14ac:dyDescent="0.25">
      <c r="A58" s="14" t="s">
        <v>63</v>
      </c>
      <c r="B58" s="15">
        <f t="shared" ref="B58:G58" si="11">SUM(B59:B61)</f>
        <v>157942011</v>
      </c>
      <c r="C58" s="15">
        <f t="shared" si="11"/>
        <v>107478532.75</v>
      </c>
      <c r="D58" s="16">
        <f>SUM(D59:D61)</f>
        <v>265420543.75</v>
      </c>
      <c r="E58" s="15">
        <f t="shared" si="11"/>
        <v>17825565.920000002</v>
      </c>
      <c r="F58" s="15">
        <f t="shared" si="11"/>
        <v>17825565.920000002</v>
      </c>
      <c r="G58" s="15">
        <f t="shared" si="11"/>
        <v>247594977.82999998</v>
      </c>
    </row>
    <row r="59" spans="1:7" x14ac:dyDescent="0.25">
      <c r="A59" s="17" t="s">
        <v>64</v>
      </c>
      <c r="B59" s="15">
        <v>157942011</v>
      </c>
      <c r="C59" s="15">
        <v>22479728.75</v>
      </c>
      <c r="D59" s="15">
        <v>180421739.75</v>
      </c>
      <c r="E59" s="15">
        <v>17825565.920000002</v>
      </c>
      <c r="F59" s="15">
        <v>17825565.920000002</v>
      </c>
      <c r="G59" s="15">
        <f>D59-E59</f>
        <v>162596173.82999998</v>
      </c>
    </row>
    <row r="60" spans="1:7" x14ac:dyDescent="0.25">
      <c r="A60" s="17" t="s">
        <v>65</v>
      </c>
      <c r="B60" s="15">
        <v>0</v>
      </c>
      <c r="C60" s="15">
        <v>84998804</v>
      </c>
      <c r="D60" s="15">
        <v>84998804</v>
      </c>
      <c r="E60" s="15">
        <v>0</v>
      </c>
      <c r="F60" s="15">
        <v>0</v>
      </c>
      <c r="G60" s="15">
        <f>D60-E60</f>
        <v>84998804</v>
      </c>
    </row>
    <row r="61" spans="1:7" x14ac:dyDescent="0.25">
      <c r="A61" s="17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>SUM(B63:B67,B68:B69)</f>
        <v>184215368</v>
      </c>
      <c r="C62" s="15">
        <f>SUM(C63:C67,C68:C69)</f>
        <v>323421861.88999999</v>
      </c>
      <c r="D62" s="15">
        <f>SUM(D63:D67,D68:D69)</f>
        <v>507637229.88999999</v>
      </c>
      <c r="E62" s="15">
        <f>SUM(E63:E67,E68:E69)</f>
        <v>17379878.120000001</v>
      </c>
      <c r="F62" s="15">
        <f>SUM(F63:F67,F68:F69)</f>
        <v>17379878.120000001</v>
      </c>
      <c r="G62" s="15">
        <f>D62-E62</f>
        <v>490257351.76999998</v>
      </c>
    </row>
    <row r="63" spans="1:7" x14ac:dyDescent="0.25">
      <c r="A63" s="17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7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69" si="12">D64-E64</f>
        <v>0</v>
      </c>
    </row>
    <row r="65" spans="1:7" x14ac:dyDescent="0.25">
      <c r="A65" s="17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2"/>
        <v>0</v>
      </c>
    </row>
    <row r="66" spans="1:7" x14ac:dyDescent="0.25">
      <c r="A66" s="17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2"/>
        <v>0</v>
      </c>
    </row>
    <row r="67" spans="1:7" ht="30" x14ac:dyDescent="0.25">
      <c r="A67" s="18" t="s">
        <v>72</v>
      </c>
      <c r="B67" s="15">
        <v>0</v>
      </c>
      <c r="C67" s="15">
        <v>17379878.120000001</v>
      </c>
      <c r="D67" s="15">
        <v>17379878.120000001</v>
      </c>
      <c r="E67" s="15">
        <v>17379878.120000001</v>
      </c>
      <c r="F67" s="15">
        <v>17379878.120000001</v>
      </c>
      <c r="G67" s="15">
        <f t="shared" si="12"/>
        <v>0</v>
      </c>
    </row>
    <row r="68" spans="1:7" x14ac:dyDescent="0.25">
      <c r="A68" s="17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2"/>
        <v>0</v>
      </c>
    </row>
    <row r="69" spans="1:7" x14ac:dyDescent="0.25">
      <c r="A69" s="17" t="s">
        <v>74</v>
      </c>
      <c r="B69" s="15">
        <v>184215368</v>
      </c>
      <c r="C69" s="15">
        <v>306041983.76999998</v>
      </c>
      <c r="D69" s="15">
        <v>490257351.76999998</v>
      </c>
      <c r="E69" s="15">
        <v>0</v>
      </c>
      <c r="F69" s="15">
        <v>0</v>
      </c>
      <c r="G69" s="15">
        <f t="shared" si="12"/>
        <v>490257351.76999998</v>
      </c>
    </row>
    <row r="70" spans="1:7" x14ac:dyDescent="0.25">
      <c r="A70" s="14" t="s">
        <v>75</v>
      </c>
      <c r="B70" s="15">
        <f t="shared" ref="B70:G70" si="13">SUM(B71:B73)</f>
        <v>2902392097</v>
      </c>
      <c r="C70" s="15">
        <f t="shared" si="13"/>
        <v>54857845.740000002</v>
      </c>
      <c r="D70" s="15">
        <f t="shared" si="13"/>
        <v>2957249942.7400002</v>
      </c>
      <c r="E70" s="15">
        <f t="shared" si="13"/>
        <v>1471393337.29</v>
      </c>
      <c r="F70" s="15">
        <f t="shared" si="13"/>
        <v>1468773454.03</v>
      </c>
      <c r="G70" s="15">
        <f t="shared" si="13"/>
        <v>1485856605.45</v>
      </c>
    </row>
    <row r="71" spans="1:7" x14ac:dyDescent="0.25">
      <c r="A71" s="17" t="s">
        <v>76</v>
      </c>
      <c r="B71" s="15">
        <v>2579346941</v>
      </c>
      <c r="C71" s="15">
        <v>41449745.460000001</v>
      </c>
      <c r="D71" s="15">
        <v>2620796686.46</v>
      </c>
      <c r="E71" s="15">
        <v>1317551032.05</v>
      </c>
      <c r="F71" s="15">
        <v>1317551032.05</v>
      </c>
      <c r="G71" s="15">
        <f>D71-E71</f>
        <v>1303245654.4100001</v>
      </c>
    </row>
    <row r="72" spans="1:7" x14ac:dyDescent="0.25">
      <c r="A72" s="17" t="s">
        <v>77</v>
      </c>
      <c r="B72" s="15">
        <v>68807033</v>
      </c>
      <c r="C72" s="15">
        <v>6295880</v>
      </c>
      <c r="D72" s="15">
        <v>75102913</v>
      </c>
      <c r="E72" s="15">
        <v>38004206</v>
      </c>
      <c r="F72" s="15">
        <v>38004206</v>
      </c>
      <c r="G72" s="15">
        <f>D72-E72</f>
        <v>37098707</v>
      </c>
    </row>
    <row r="73" spans="1:7" x14ac:dyDescent="0.25">
      <c r="A73" s="17" t="s">
        <v>78</v>
      </c>
      <c r="B73" s="15">
        <v>254238123</v>
      </c>
      <c r="C73" s="15">
        <v>7112220.2800000003</v>
      </c>
      <c r="D73" s="15">
        <v>261350343.28</v>
      </c>
      <c r="E73" s="15">
        <v>115838099.23999999</v>
      </c>
      <c r="F73" s="15">
        <v>113218215.98</v>
      </c>
      <c r="G73" s="15">
        <f>D73-E73</f>
        <v>145512244.04000002</v>
      </c>
    </row>
    <row r="74" spans="1:7" x14ac:dyDescent="0.25">
      <c r="A74" s="14" t="s">
        <v>79</v>
      </c>
      <c r="B74" s="15">
        <f t="shared" ref="B74:G74" si="14">SUM(B75:B81)</f>
        <v>273144349</v>
      </c>
      <c r="C74" s="15">
        <f t="shared" si="14"/>
        <v>0</v>
      </c>
      <c r="D74" s="15">
        <f t="shared" si="14"/>
        <v>273144349</v>
      </c>
      <c r="E74" s="15">
        <f t="shared" si="14"/>
        <v>122412282.26000001</v>
      </c>
      <c r="F74" s="15">
        <f t="shared" si="14"/>
        <v>122412282.26000001</v>
      </c>
      <c r="G74" s="15">
        <f t="shared" si="14"/>
        <v>150732066.74000001</v>
      </c>
    </row>
    <row r="75" spans="1:7" x14ac:dyDescent="0.25">
      <c r="A75" s="17" t="s">
        <v>80</v>
      </c>
      <c r="B75" s="15">
        <v>49584189</v>
      </c>
      <c r="C75" s="15">
        <v>0</v>
      </c>
      <c r="D75" s="15">
        <v>49584189</v>
      </c>
      <c r="E75" s="15">
        <v>23903650.25</v>
      </c>
      <c r="F75" s="15">
        <v>23903650.25</v>
      </c>
      <c r="G75" s="15">
        <f>D75-E75</f>
        <v>25680538.75</v>
      </c>
    </row>
    <row r="76" spans="1:7" x14ac:dyDescent="0.25">
      <c r="A76" s="17" t="s">
        <v>81</v>
      </c>
      <c r="B76" s="15">
        <v>173560160</v>
      </c>
      <c r="C76" s="15">
        <v>0</v>
      </c>
      <c r="D76" s="15">
        <v>173560160</v>
      </c>
      <c r="E76" s="15">
        <v>98508632.010000005</v>
      </c>
      <c r="F76" s="15">
        <v>98508632.010000005</v>
      </c>
      <c r="G76" s="15">
        <f t="shared" ref="G76:G81" si="15">D76-E76</f>
        <v>75051527.989999995</v>
      </c>
    </row>
    <row r="77" spans="1:7" x14ac:dyDescent="0.25">
      <c r="A77" s="17" t="s">
        <v>82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5"/>
        <v>0</v>
      </c>
    </row>
    <row r="78" spans="1:7" x14ac:dyDescent="0.25">
      <c r="A78" s="17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5"/>
        <v>0</v>
      </c>
    </row>
    <row r="79" spans="1:7" x14ac:dyDescent="0.25">
      <c r="A79" s="17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5"/>
        <v>0</v>
      </c>
    </row>
    <row r="80" spans="1:7" x14ac:dyDescent="0.25">
      <c r="A80" s="17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5"/>
        <v>0</v>
      </c>
    </row>
    <row r="81" spans="1:7" x14ac:dyDescent="0.25">
      <c r="A81" s="17" t="s">
        <v>86</v>
      </c>
      <c r="B81" s="15">
        <v>50000000</v>
      </c>
      <c r="C81" s="15">
        <v>0</v>
      </c>
      <c r="D81" s="15">
        <v>50000000</v>
      </c>
      <c r="E81" s="15">
        <v>0</v>
      </c>
      <c r="F81" s="15">
        <v>0</v>
      </c>
      <c r="G81" s="15">
        <f t="shared" si="15"/>
        <v>50000000</v>
      </c>
    </row>
    <row r="82" spans="1:7" x14ac:dyDescent="0.25">
      <c r="A82" s="19"/>
      <c r="B82" s="20"/>
      <c r="C82" s="20"/>
      <c r="D82" s="20"/>
      <c r="E82" s="20"/>
      <c r="F82" s="20"/>
      <c r="G82" s="20"/>
    </row>
    <row r="83" spans="1:7" x14ac:dyDescent="0.25">
      <c r="A83" s="21" t="s">
        <v>87</v>
      </c>
      <c r="B83" s="13">
        <f t="shared" ref="B83:G83" si="16">SUM(B84,B92,B102,B112,B122,B132,B136,B145,B149)</f>
        <v>11042353021</v>
      </c>
      <c r="C83" s="13">
        <f t="shared" si="16"/>
        <v>1088088854.98</v>
      </c>
      <c r="D83" s="13">
        <f>SUM(D84,D92,D102,D112,D122,D132,D136,D145,D149)</f>
        <v>12130441875.98</v>
      </c>
      <c r="E83" s="13">
        <f t="shared" si="16"/>
        <v>5429759692.29</v>
      </c>
      <c r="F83" s="13">
        <f t="shared" si="16"/>
        <v>5429759692.29</v>
      </c>
      <c r="G83" s="13">
        <f t="shared" si="16"/>
        <v>6700682183.6900005</v>
      </c>
    </row>
    <row r="84" spans="1:7" x14ac:dyDescent="0.25">
      <c r="A84" s="14" t="s">
        <v>15</v>
      </c>
      <c r="B84" s="15">
        <f t="shared" ref="B84:G84" si="17">SUM(B85:B91)</f>
        <v>4689278295</v>
      </c>
      <c r="C84" s="15">
        <f t="shared" si="17"/>
        <v>0</v>
      </c>
      <c r="D84" s="15">
        <f t="shared" si="17"/>
        <v>4689278295</v>
      </c>
      <c r="E84" s="15">
        <f t="shared" si="17"/>
        <v>2078416418.77</v>
      </c>
      <c r="F84" s="15">
        <f t="shared" si="17"/>
        <v>2078416418.77</v>
      </c>
      <c r="G84" s="15">
        <f t="shared" si="17"/>
        <v>2610861876.23</v>
      </c>
    </row>
    <row r="85" spans="1:7" x14ac:dyDescent="0.25">
      <c r="A85" s="17" t="s">
        <v>16</v>
      </c>
      <c r="B85" s="15">
        <v>2699231454</v>
      </c>
      <c r="C85" s="15">
        <v>24780285</v>
      </c>
      <c r="D85" s="15">
        <v>2724011739</v>
      </c>
      <c r="E85" s="15">
        <v>1228773877.25</v>
      </c>
      <c r="F85" s="15">
        <v>1228773877.25</v>
      </c>
      <c r="G85" s="15">
        <f>D85-E85</f>
        <v>1495237861.75</v>
      </c>
    </row>
    <row r="86" spans="1:7" x14ac:dyDescent="0.25">
      <c r="A86" s="17" t="s">
        <v>17</v>
      </c>
      <c r="B86" s="15">
        <v>3302652</v>
      </c>
      <c r="C86" s="15">
        <v>325144</v>
      </c>
      <c r="D86" s="15">
        <v>3627796</v>
      </c>
      <c r="E86" s="15">
        <v>1765279.62</v>
      </c>
      <c r="F86" s="15">
        <v>1765279.62</v>
      </c>
      <c r="G86" s="15">
        <f t="shared" ref="G86:G91" si="18">D86-E86</f>
        <v>1862516.38</v>
      </c>
    </row>
    <row r="87" spans="1:7" x14ac:dyDescent="0.25">
      <c r="A87" s="17" t="s">
        <v>18</v>
      </c>
      <c r="B87" s="15">
        <v>957946094</v>
      </c>
      <c r="C87" s="15">
        <v>22563230</v>
      </c>
      <c r="D87" s="15">
        <v>980509324</v>
      </c>
      <c r="E87" s="15">
        <v>459148350.55000001</v>
      </c>
      <c r="F87" s="15">
        <v>459148350.55000001</v>
      </c>
      <c r="G87" s="15">
        <f t="shared" si="18"/>
        <v>521360973.44999999</v>
      </c>
    </row>
    <row r="88" spans="1:7" x14ac:dyDescent="0.25">
      <c r="A88" s="17" t="s">
        <v>19</v>
      </c>
      <c r="B88" s="15">
        <v>455589376</v>
      </c>
      <c r="C88" s="15">
        <v>-3536706</v>
      </c>
      <c r="D88" s="15">
        <v>452052670</v>
      </c>
      <c r="E88" s="15">
        <v>194271717.62</v>
      </c>
      <c r="F88" s="15">
        <v>194271717.62</v>
      </c>
      <c r="G88" s="15">
        <f t="shared" si="18"/>
        <v>257780952.38</v>
      </c>
    </row>
    <row r="89" spans="1:7" x14ac:dyDescent="0.25">
      <c r="A89" s="17" t="s">
        <v>20</v>
      </c>
      <c r="B89" s="15">
        <v>78965757</v>
      </c>
      <c r="C89" s="15">
        <v>16475634</v>
      </c>
      <c r="D89" s="15">
        <v>95441391</v>
      </c>
      <c r="E89" s="15">
        <v>40456259.140000001</v>
      </c>
      <c r="F89" s="15">
        <v>40456259.140000001</v>
      </c>
      <c r="G89" s="15">
        <f t="shared" si="18"/>
        <v>54985131.859999999</v>
      </c>
    </row>
    <row r="90" spans="1:7" x14ac:dyDescent="0.25">
      <c r="A90" s="17" t="s">
        <v>21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18"/>
        <v>0</v>
      </c>
    </row>
    <row r="91" spans="1:7" x14ac:dyDescent="0.25">
      <c r="A91" s="17" t="s">
        <v>22</v>
      </c>
      <c r="B91" s="15">
        <v>494242962</v>
      </c>
      <c r="C91" s="15">
        <v>-60607587</v>
      </c>
      <c r="D91" s="15">
        <v>433635375</v>
      </c>
      <c r="E91" s="15">
        <v>154000934.59</v>
      </c>
      <c r="F91" s="15">
        <v>154000934.59</v>
      </c>
      <c r="G91" s="15">
        <f t="shared" si="18"/>
        <v>279634440.40999997</v>
      </c>
    </row>
    <row r="92" spans="1:7" x14ac:dyDescent="0.25">
      <c r="A92" s="14" t="s">
        <v>23</v>
      </c>
      <c r="B92" s="15">
        <f t="shared" ref="B92:G92" si="19">SUM(B93:B101)</f>
        <v>65857796</v>
      </c>
      <c r="C92" s="15">
        <f t="shared" si="19"/>
        <v>-1001791.9799999991</v>
      </c>
      <c r="D92" s="15">
        <f t="shared" si="19"/>
        <v>64856004.019999996</v>
      </c>
      <c r="E92" s="15">
        <f t="shared" si="19"/>
        <v>10862820.119999999</v>
      </c>
      <c r="F92" s="15">
        <f t="shared" si="19"/>
        <v>10862820.119999999</v>
      </c>
      <c r="G92" s="15">
        <f t="shared" si="19"/>
        <v>53993183.899999999</v>
      </c>
    </row>
    <row r="93" spans="1:7" x14ac:dyDescent="0.25">
      <c r="A93" s="17" t="s">
        <v>24</v>
      </c>
      <c r="B93" s="15">
        <v>10159401</v>
      </c>
      <c r="C93" s="15">
        <v>-6716777.8799999999</v>
      </c>
      <c r="D93" s="15">
        <v>3442623.12</v>
      </c>
      <c r="E93" s="15">
        <v>642137.12</v>
      </c>
      <c r="F93" s="15">
        <v>642137.12</v>
      </c>
      <c r="G93" s="15">
        <f>D93-E93</f>
        <v>2800486</v>
      </c>
    </row>
    <row r="94" spans="1:7" x14ac:dyDescent="0.25">
      <c r="A94" s="17" t="s">
        <v>25</v>
      </c>
      <c r="B94" s="15">
        <v>10124288</v>
      </c>
      <c r="C94" s="15">
        <v>-233771.45</v>
      </c>
      <c r="D94" s="15">
        <v>9890516.5500000007</v>
      </c>
      <c r="E94" s="15">
        <v>3134292.01</v>
      </c>
      <c r="F94" s="15">
        <v>3134292.01</v>
      </c>
      <c r="G94" s="15">
        <f t="shared" ref="G94:G101" si="20">D94-E94</f>
        <v>6756224.540000001</v>
      </c>
    </row>
    <row r="95" spans="1:7" x14ac:dyDescent="0.25">
      <c r="A95" s="17" t="s">
        <v>26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si="20"/>
        <v>0</v>
      </c>
    </row>
    <row r="96" spans="1:7" x14ac:dyDescent="0.25">
      <c r="A96" s="17" t="s">
        <v>27</v>
      </c>
      <c r="B96" s="15">
        <v>1034991</v>
      </c>
      <c r="C96" s="15">
        <v>-381480.52</v>
      </c>
      <c r="D96" s="15">
        <v>653510.48</v>
      </c>
      <c r="E96" s="15">
        <v>269210.48</v>
      </c>
      <c r="F96" s="15">
        <v>269210.48</v>
      </c>
      <c r="G96" s="15">
        <f t="shared" si="20"/>
        <v>384300</v>
      </c>
    </row>
    <row r="97" spans="1:7" x14ac:dyDescent="0.25">
      <c r="A97" s="22" t="s">
        <v>28</v>
      </c>
      <c r="B97" s="15">
        <v>2846500</v>
      </c>
      <c r="C97" s="15">
        <v>92468.160000000003</v>
      </c>
      <c r="D97" s="15">
        <v>2938968.16</v>
      </c>
      <c r="E97" s="15">
        <v>354468.16</v>
      </c>
      <c r="F97" s="15">
        <v>354468.16</v>
      </c>
      <c r="G97" s="15">
        <f t="shared" si="20"/>
        <v>2584500</v>
      </c>
    </row>
    <row r="98" spans="1:7" x14ac:dyDescent="0.25">
      <c r="A98" s="17" t="s">
        <v>29</v>
      </c>
      <c r="B98" s="15">
        <v>8028575</v>
      </c>
      <c r="C98" s="15">
        <v>-3588527.35</v>
      </c>
      <c r="D98" s="15">
        <v>4440047.6500000004</v>
      </c>
      <c r="E98" s="15">
        <v>2041966.15</v>
      </c>
      <c r="F98" s="15">
        <v>2041966.15</v>
      </c>
      <c r="G98" s="15">
        <f t="shared" si="20"/>
        <v>2398081.5000000005</v>
      </c>
    </row>
    <row r="99" spans="1:7" x14ac:dyDescent="0.25">
      <c r="A99" s="17" t="s">
        <v>30</v>
      </c>
      <c r="B99" s="15">
        <v>25875600</v>
      </c>
      <c r="C99" s="15">
        <v>11415701.08</v>
      </c>
      <c r="D99" s="15">
        <v>37291301.079999998</v>
      </c>
      <c r="E99" s="15">
        <v>4376891.12</v>
      </c>
      <c r="F99" s="15">
        <v>4376891.12</v>
      </c>
      <c r="G99" s="15">
        <f t="shared" si="20"/>
        <v>32914409.959999997</v>
      </c>
    </row>
    <row r="100" spans="1:7" x14ac:dyDescent="0.25">
      <c r="A100" s="17" t="s">
        <v>31</v>
      </c>
      <c r="B100" s="15">
        <v>1855000</v>
      </c>
      <c r="C100" s="15">
        <v>595000</v>
      </c>
      <c r="D100" s="15">
        <v>2450000</v>
      </c>
      <c r="E100" s="15">
        <v>0</v>
      </c>
      <c r="F100" s="15">
        <v>0</v>
      </c>
      <c r="G100" s="15">
        <f t="shared" si="20"/>
        <v>2450000</v>
      </c>
    </row>
    <row r="101" spans="1:7" x14ac:dyDescent="0.25">
      <c r="A101" s="17" t="s">
        <v>32</v>
      </c>
      <c r="B101" s="15">
        <v>5933441</v>
      </c>
      <c r="C101" s="15">
        <v>-2184404.02</v>
      </c>
      <c r="D101" s="15">
        <v>3749036.98</v>
      </c>
      <c r="E101" s="15">
        <v>43855.08</v>
      </c>
      <c r="F101" s="15">
        <v>43855.08</v>
      </c>
      <c r="G101" s="15">
        <f t="shared" si="20"/>
        <v>3705181.9</v>
      </c>
    </row>
    <row r="102" spans="1:7" x14ac:dyDescent="0.25">
      <c r="A102" s="14" t="s">
        <v>33</v>
      </c>
      <c r="B102" s="15">
        <f t="shared" ref="B102:G102" si="21">SUM(B103:B111)</f>
        <v>274143776</v>
      </c>
      <c r="C102" s="15">
        <f t="shared" si="21"/>
        <v>7315998.2799999975</v>
      </c>
      <c r="D102" s="15">
        <f t="shared" si="21"/>
        <v>281459774.28000003</v>
      </c>
      <c r="E102" s="15">
        <f t="shared" si="21"/>
        <v>107345045.17999999</v>
      </c>
      <c r="F102" s="15">
        <f t="shared" si="21"/>
        <v>107345045.17999999</v>
      </c>
      <c r="G102" s="15">
        <f t="shared" si="21"/>
        <v>174114729.09999996</v>
      </c>
    </row>
    <row r="103" spans="1:7" x14ac:dyDescent="0.25">
      <c r="A103" s="17" t="s">
        <v>34</v>
      </c>
      <c r="B103" s="15">
        <v>102840777</v>
      </c>
      <c r="C103" s="15">
        <v>-25424454.600000001</v>
      </c>
      <c r="D103" s="15">
        <v>77416322.400000006</v>
      </c>
      <c r="E103" s="15">
        <v>27385507.620000001</v>
      </c>
      <c r="F103" s="15">
        <v>27385507.620000001</v>
      </c>
      <c r="G103" s="15">
        <f>D103-E103</f>
        <v>50030814.780000001</v>
      </c>
    </row>
    <row r="104" spans="1:7" x14ac:dyDescent="0.25">
      <c r="A104" s="17" t="s">
        <v>35</v>
      </c>
      <c r="B104" s="15">
        <v>11122850</v>
      </c>
      <c r="C104" s="15">
        <v>-2436439.0499999998</v>
      </c>
      <c r="D104" s="15">
        <v>8686410.9499999993</v>
      </c>
      <c r="E104" s="15">
        <v>1965270.95</v>
      </c>
      <c r="F104" s="15">
        <v>1965270.95</v>
      </c>
      <c r="G104" s="15">
        <f t="shared" ref="G104:G111" si="22">D104-E104</f>
        <v>6721139.9999999991</v>
      </c>
    </row>
    <row r="105" spans="1:7" x14ac:dyDescent="0.25">
      <c r="A105" s="17" t="s">
        <v>36</v>
      </c>
      <c r="B105" s="15">
        <v>28340253</v>
      </c>
      <c r="C105" s="15">
        <v>8116383.6399999997</v>
      </c>
      <c r="D105" s="15">
        <v>36456636.640000001</v>
      </c>
      <c r="E105" s="15">
        <v>5678041.3200000003</v>
      </c>
      <c r="F105" s="15">
        <v>5678041.3200000003</v>
      </c>
      <c r="G105" s="15">
        <f t="shared" si="22"/>
        <v>30778595.32</v>
      </c>
    </row>
    <row r="106" spans="1:7" x14ac:dyDescent="0.25">
      <c r="A106" s="17" t="s">
        <v>37</v>
      </c>
      <c r="B106" s="15">
        <v>462316</v>
      </c>
      <c r="C106" s="15">
        <v>-145406.59</v>
      </c>
      <c r="D106" s="15">
        <v>316909.40999999997</v>
      </c>
      <c r="E106" s="15">
        <v>210309.41</v>
      </c>
      <c r="F106" s="15">
        <v>210309.41</v>
      </c>
      <c r="G106" s="15">
        <f t="shared" si="22"/>
        <v>106599.99999999997</v>
      </c>
    </row>
    <row r="107" spans="1:7" x14ac:dyDescent="0.25">
      <c r="A107" s="17" t="s">
        <v>38</v>
      </c>
      <c r="B107" s="15">
        <v>122735158</v>
      </c>
      <c r="C107" s="15">
        <v>29459961.039999999</v>
      </c>
      <c r="D107" s="15">
        <v>152195119.03999999</v>
      </c>
      <c r="E107" s="15">
        <v>70666941.040000007</v>
      </c>
      <c r="F107" s="15">
        <v>70666941.040000007</v>
      </c>
      <c r="G107" s="15">
        <f t="shared" si="22"/>
        <v>81528177.999999985</v>
      </c>
    </row>
    <row r="108" spans="1:7" x14ac:dyDescent="0.25">
      <c r="A108" s="17" t="s">
        <v>39</v>
      </c>
      <c r="B108" s="15">
        <v>704745</v>
      </c>
      <c r="C108" s="15">
        <v>35574.6</v>
      </c>
      <c r="D108" s="15">
        <v>740319.6</v>
      </c>
      <c r="E108" s="15">
        <v>364824.6</v>
      </c>
      <c r="F108" s="15">
        <v>364824.6</v>
      </c>
      <c r="G108" s="15">
        <f t="shared" si="22"/>
        <v>375495</v>
      </c>
    </row>
    <row r="109" spans="1:7" x14ac:dyDescent="0.25">
      <c r="A109" s="17" t="s">
        <v>40</v>
      </c>
      <c r="B109" s="15">
        <v>3632232</v>
      </c>
      <c r="C109" s="15">
        <v>-1283965.83</v>
      </c>
      <c r="D109" s="15">
        <v>2348266.17</v>
      </c>
      <c r="E109" s="15">
        <v>465935.17</v>
      </c>
      <c r="F109" s="15">
        <v>465935.17</v>
      </c>
      <c r="G109" s="15">
        <f t="shared" si="22"/>
        <v>1882331</v>
      </c>
    </row>
    <row r="110" spans="1:7" x14ac:dyDescent="0.25">
      <c r="A110" s="17" t="s">
        <v>41</v>
      </c>
      <c r="B110" s="15">
        <v>4160509</v>
      </c>
      <c r="C110" s="15">
        <v>-939705.93</v>
      </c>
      <c r="D110" s="15">
        <v>3220803.07</v>
      </c>
      <c r="E110" s="15">
        <v>581393.06999999995</v>
      </c>
      <c r="F110" s="15">
        <v>581393.06999999995</v>
      </c>
      <c r="G110" s="15">
        <f t="shared" si="22"/>
        <v>2639410</v>
      </c>
    </row>
    <row r="111" spans="1:7" x14ac:dyDescent="0.25">
      <c r="A111" s="17" t="s">
        <v>42</v>
      </c>
      <c r="B111" s="15">
        <v>144936</v>
      </c>
      <c r="C111" s="15">
        <v>-65949</v>
      </c>
      <c r="D111" s="15">
        <v>78987</v>
      </c>
      <c r="E111" s="15">
        <v>26822</v>
      </c>
      <c r="F111" s="15">
        <v>26822</v>
      </c>
      <c r="G111" s="15">
        <f t="shared" si="22"/>
        <v>52165</v>
      </c>
    </row>
    <row r="112" spans="1:7" x14ac:dyDescent="0.25">
      <c r="A112" s="14" t="s">
        <v>43</v>
      </c>
      <c r="B112" s="15">
        <f t="shared" ref="B112:G112" si="23">SUM(B113:B121)</f>
        <v>3658728234</v>
      </c>
      <c r="C112" s="15">
        <f t="shared" si="23"/>
        <v>874410631.99000001</v>
      </c>
      <c r="D112" s="15">
        <f t="shared" si="23"/>
        <v>4533138865.9899998</v>
      </c>
      <c r="E112" s="15">
        <f t="shared" si="23"/>
        <v>2181531671.71</v>
      </c>
      <c r="F112" s="15">
        <f t="shared" si="23"/>
        <v>2181531671.71</v>
      </c>
      <c r="G112" s="15">
        <f t="shared" si="23"/>
        <v>2351607194.2800002</v>
      </c>
    </row>
    <row r="113" spans="1:7" x14ac:dyDescent="0.25">
      <c r="A113" s="17" t="s">
        <v>44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f>D113-E113</f>
        <v>0</v>
      </c>
    </row>
    <row r="114" spans="1:7" x14ac:dyDescent="0.25">
      <c r="A114" s="17" t="s">
        <v>45</v>
      </c>
      <c r="B114" s="15">
        <v>3651028089</v>
      </c>
      <c r="C114" s="15">
        <v>854695641.54999995</v>
      </c>
      <c r="D114" s="15">
        <v>4505723730.5500002</v>
      </c>
      <c r="E114" s="15">
        <v>2173835867.02</v>
      </c>
      <c r="F114" s="15">
        <v>2173835867.02</v>
      </c>
      <c r="G114" s="15">
        <f t="shared" ref="G114:G121" si="24">D114-E114</f>
        <v>2331887863.5300002</v>
      </c>
    </row>
    <row r="115" spans="1:7" x14ac:dyDescent="0.25">
      <c r="A115" s="17" t="s">
        <v>46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si="24"/>
        <v>0</v>
      </c>
    </row>
    <row r="116" spans="1:7" x14ac:dyDescent="0.25">
      <c r="A116" s="23" t="s">
        <v>47</v>
      </c>
      <c r="B116" s="24">
        <v>7700145</v>
      </c>
      <c r="C116" s="24">
        <v>-1937573</v>
      </c>
      <c r="D116" s="24">
        <v>5762572</v>
      </c>
      <c r="E116" s="24">
        <v>0</v>
      </c>
      <c r="F116" s="24">
        <v>0</v>
      </c>
      <c r="G116" s="24">
        <f t="shared" si="24"/>
        <v>5762572</v>
      </c>
    </row>
    <row r="117" spans="1:7" x14ac:dyDescent="0.25">
      <c r="A117" s="17" t="s">
        <v>48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4"/>
        <v>0</v>
      </c>
    </row>
    <row r="118" spans="1:7" x14ac:dyDescent="0.25">
      <c r="A118" s="17" t="s">
        <v>49</v>
      </c>
      <c r="B118" s="15">
        <v>0</v>
      </c>
      <c r="C118" s="15">
        <v>21652563.440000001</v>
      </c>
      <c r="D118" s="15">
        <v>21652563.440000001</v>
      </c>
      <c r="E118" s="15">
        <v>7695804.6900000004</v>
      </c>
      <c r="F118" s="15">
        <v>7695804.6900000004</v>
      </c>
      <c r="G118" s="15">
        <f t="shared" si="24"/>
        <v>13956758.75</v>
      </c>
    </row>
    <row r="119" spans="1:7" x14ac:dyDescent="0.25">
      <c r="A119" s="17" t="s">
        <v>50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4"/>
        <v>0</v>
      </c>
    </row>
    <row r="120" spans="1:7" x14ac:dyDescent="0.25">
      <c r="A120" s="17" t="s">
        <v>51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4"/>
        <v>0</v>
      </c>
    </row>
    <row r="121" spans="1:7" x14ac:dyDescent="0.25">
      <c r="A121" s="17" t="s">
        <v>52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4"/>
        <v>0</v>
      </c>
    </row>
    <row r="122" spans="1:7" x14ac:dyDescent="0.25">
      <c r="A122" s="14" t="s">
        <v>53</v>
      </c>
      <c r="B122" s="15">
        <f t="shared" ref="B122:G122" si="25">SUM(B123:B131)</f>
        <v>123080068</v>
      </c>
      <c r="C122" s="15">
        <f t="shared" si="25"/>
        <v>48450723.25</v>
      </c>
      <c r="D122" s="15">
        <f t="shared" si="25"/>
        <v>171530791.25</v>
      </c>
      <c r="E122" s="15">
        <f t="shared" si="25"/>
        <v>7478809.21</v>
      </c>
      <c r="F122" s="15">
        <f t="shared" si="25"/>
        <v>7478809.21</v>
      </c>
      <c r="G122" s="15">
        <f t="shared" si="25"/>
        <v>164051982.03999999</v>
      </c>
    </row>
    <row r="123" spans="1:7" x14ac:dyDescent="0.25">
      <c r="A123" s="17" t="s">
        <v>54</v>
      </c>
      <c r="B123" s="15">
        <v>21188992</v>
      </c>
      <c r="C123" s="15">
        <v>-668718.47</v>
      </c>
      <c r="D123" s="15">
        <v>20520273.530000001</v>
      </c>
      <c r="E123" s="15">
        <v>1423864.43</v>
      </c>
      <c r="F123" s="15">
        <v>1423864.43</v>
      </c>
      <c r="G123" s="15">
        <f>D123-E123</f>
        <v>19096409.100000001</v>
      </c>
    </row>
    <row r="124" spans="1:7" x14ac:dyDescent="0.25">
      <c r="A124" s="17" t="s">
        <v>55</v>
      </c>
      <c r="B124" s="15">
        <v>106153</v>
      </c>
      <c r="C124" s="15">
        <v>5844863.3200000003</v>
      </c>
      <c r="D124" s="15">
        <v>5951016.3200000003</v>
      </c>
      <c r="E124" s="15">
        <v>181345.1</v>
      </c>
      <c r="F124" s="15">
        <v>181345.1</v>
      </c>
      <c r="G124" s="15">
        <f t="shared" ref="G124:G131" si="26">D124-E124</f>
        <v>5769671.2200000007</v>
      </c>
    </row>
    <row r="125" spans="1:7" x14ac:dyDescent="0.25">
      <c r="A125" s="17" t="s">
        <v>56</v>
      </c>
      <c r="B125" s="15">
        <v>45500</v>
      </c>
      <c r="C125" s="15">
        <v>492452.32</v>
      </c>
      <c r="D125" s="15">
        <v>537952.31999999995</v>
      </c>
      <c r="E125" s="15">
        <v>121800</v>
      </c>
      <c r="F125" s="15">
        <v>121800</v>
      </c>
      <c r="G125" s="15">
        <f t="shared" si="26"/>
        <v>416152.31999999995</v>
      </c>
    </row>
    <row r="126" spans="1:7" x14ac:dyDescent="0.25">
      <c r="A126" s="17" t="s">
        <v>57</v>
      </c>
      <c r="B126" s="15">
        <v>75160430</v>
      </c>
      <c r="C126" s="15">
        <v>284807</v>
      </c>
      <c r="D126" s="15">
        <v>75445237</v>
      </c>
      <c r="E126" s="15">
        <v>289500</v>
      </c>
      <c r="F126" s="15">
        <v>289500</v>
      </c>
      <c r="G126" s="15">
        <f t="shared" si="26"/>
        <v>75155737</v>
      </c>
    </row>
    <row r="127" spans="1:7" x14ac:dyDescent="0.25">
      <c r="A127" s="17" t="s">
        <v>58</v>
      </c>
      <c r="B127" s="15">
        <v>0</v>
      </c>
      <c r="C127" s="15">
        <v>25518778.399999999</v>
      </c>
      <c r="D127" s="15">
        <v>25518778.399999999</v>
      </c>
      <c r="E127" s="15">
        <v>0</v>
      </c>
      <c r="F127" s="15">
        <v>0</v>
      </c>
      <c r="G127" s="15">
        <f t="shared" si="26"/>
        <v>25518778.399999999</v>
      </c>
    </row>
    <row r="128" spans="1:7" x14ac:dyDescent="0.25">
      <c r="A128" s="17" t="s">
        <v>59</v>
      </c>
      <c r="B128" s="15">
        <v>20303333</v>
      </c>
      <c r="C128" s="15">
        <v>15996081.68</v>
      </c>
      <c r="D128" s="15">
        <v>36299414.68</v>
      </c>
      <c r="E128" s="15">
        <v>5462299.6799999997</v>
      </c>
      <c r="F128" s="15">
        <v>5462299.6799999997</v>
      </c>
      <c r="G128" s="15">
        <f t="shared" si="26"/>
        <v>30837115</v>
      </c>
    </row>
    <row r="129" spans="1:7" x14ac:dyDescent="0.25">
      <c r="A129" s="17" t="s">
        <v>60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6"/>
        <v>0</v>
      </c>
    </row>
    <row r="130" spans="1:7" x14ac:dyDescent="0.25">
      <c r="A130" s="17" t="s">
        <v>61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6"/>
        <v>0</v>
      </c>
    </row>
    <row r="131" spans="1:7" x14ac:dyDescent="0.25">
      <c r="A131" s="17" t="s">
        <v>62</v>
      </c>
      <c r="B131" s="15">
        <v>6275660</v>
      </c>
      <c r="C131" s="15">
        <v>982459</v>
      </c>
      <c r="D131" s="15">
        <v>7258119</v>
      </c>
      <c r="E131" s="15">
        <v>0</v>
      </c>
      <c r="F131" s="15">
        <v>0</v>
      </c>
      <c r="G131" s="15">
        <f t="shared" si="26"/>
        <v>7258119</v>
      </c>
    </row>
    <row r="132" spans="1:7" x14ac:dyDescent="0.25">
      <c r="A132" s="14" t="s">
        <v>63</v>
      </c>
      <c r="B132" s="15">
        <f t="shared" ref="B132:G132" si="27">SUM(B133:B135)</f>
        <v>536050877</v>
      </c>
      <c r="C132" s="15">
        <f t="shared" si="27"/>
        <v>-12920224.369999999</v>
      </c>
      <c r="D132" s="15">
        <f t="shared" si="27"/>
        <v>523130652.63</v>
      </c>
      <c r="E132" s="15">
        <f t="shared" si="27"/>
        <v>34399298.909999996</v>
      </c>
      <c r="F132" s="15">
        <f t="shared" si="27"/>
        <v>34399298.909999996</v>
      </c>
      <c r="G132" s="15">
        <f t="shared" si="27"/>
        <v>488731353.71999997</v>
      </c>
    </row>
    <row r="133" spans="1:7" x14ac:dyDescent="0.25">
      <c r="A133" s="17" t="s">
        <v>64</v>
      </c>
      <c r="B133" s="15">
        <v>526320529</v>
      </c>
      <c r="C133" s="15">
        <v>-14652505.039999999</v>
      </c>
      <c r="D133" s="15">
        <v>511668023.95999998</v>
      </c>
      <c r="E133" s="15">
        <v>34399298.909999996</v>
      </c>
      <c r="F133" s="15">
        <v>34399298.909999996</v>
      </c>
      <c r="G133" s="15">
        <f>D133-E133</f>
        <v>477268725.04999995</v>
      </c>
    </row>
    <row r="134" spans="1:7" x14ac:dyDescent="0.25">
      <c r="A134" s="17" t="s">
        <v>65</v>
      </c>
      <c r="B134" s="15">
        <v>9730348</v>
      </c>
      <c r="C134" s="15">
        <v>1732280.67</v>
      </c>
      <c r="D134" s="15">
        <v>11462628.67</v>
      </c>
      <c r="E134" s="15">
        <v>0</v>
      </c>
      <c r="F134" s="15">
        <v>0</v>
      </c>
      <c r="G134" s="15">
        <f>D134-E134</f>
        <v>11462628.67</v>
      </c>
    </row>
    <row r="135" spans="1:7" x14ac:dyDescent="0.25">
      <c r="A135" s="17" t="s">
        <v>66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>D135-E135</f>
        <v>0</v>
      </c>
    </row>
    <row r="136" spans="1:7" x14ac:dyDescent="0.25">
      <c r="A136" s="14" t="s">
        <v>67</v>
      </c>
      <c r="B136" s="15">
        <f t="shared" ref="B136:G136" si="28">SUM(B137:B141,B143:B144)</f>
        <v>0</v>
      </c>
      <c r="C136" s="15">
        <f t="shared" si="28"/>
        <v>0</v>
      </c>
      <c r="D136" s="15">
        <f t="shared" si="28"/>
        <v>0</v>
      </c>
      <c r="E136" s="15">
        <f t="shared" si="28"/>
        <v>0</v>
      </c>
      <c r="F136" s="15">
        <f t="shared" si="28"/>
        <v>0</v>
      </c>
      <c r="G136" s="15">
        <f t="shared" si="28"/>
        <v>0</v>
      </c>
    </row>
    <row r="137" spans="1:7" x14ac:dyDescent="0.25">
      <c r="A137" s="17" t="s">
        <v>68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>D137-E137</f>
        <v>0</v>
      </c>
    </row>
    <row r="138" spans="1:7" x14ac:dyDescent="0.25">
      <c r="A138" s="17" t="s">
        <v>69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 t="shared" ref="G138:G144" si="29">D138-E138</f>
        <v>0</v>
      </c>
    </row>
    <row r="139" spans="1:7" x14ac:dyDescent="0.25">
      <c r="A139" s="17" t="s">
        <v>70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si="29"/>
        <v>0</v>
      </c>
    </row>
    <row r="140" spans="1:7" x14ac:dyDescent="0.25">
      <c r="A140" s="17" t="s">
        <v>71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29"/>
        <v>0</v>
      </c>
    </row>
    <row r="141" spans="1:7" x14ac:dyDescent="0.25">
      <c r="A141" s="17" t="s">
        <v>88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29"/>
        <v>0</v>
      </c>
    </row>
    <row r="142" spans="1:7" x14ac:dyDescent="0.25">
      <c r="A142" s="17" t="s">
        <v>89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29"/>
        <v>0</v>
      </c>
    </row>
    <row r="143" spans="1:7" x14ac:dyDescent="0.25">
      <c r="A143" s="17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29"/>
        <v>0</v>
      </c>
    </row>
    <row r="144" spans="1:7" x14ac:dyDescent="0.25">
      <c r="A144" s="17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29"/>
        <v>0</v>
      </c>
    </row>
    <row r="145" spans="1:256" x14ac:dyDescent="0.25">
      <c r="A145" s="14" t="s">
        <v>75</v>
      </c>
      <c r="B145" s="15">
        <f t="shared" ref="B145:G145" si="30">SUM(B146:B148)</f>
        <v>1695213975</v>
      </c>
      <c r="C145" s="15">
        <f t="shared" si="30"/>
        <v>171833517.81</v>
      </c>
      <c r="D145" s="15">
        <f t="shared" si="30"/>
        <v>1867047492.8099999</v>
      </c>
      <c r="E145" s="15">
        <f t="shared" si="30"/>
        <v>1009725628.39</v>
      </c>
      <c r="F145" s="15">
        <f t="shared" si="30"/>
        <v>1009725628.39</v>
      </c>
      <c r="G145" s="15">
        <f t="shared" si="30"/>
        <v>857321864.41999996</v>
      </c>
    </row>
    <row r="146" spans="1:256" x14ac:dyDescent="0.25">
      <c r="A146" s="17" t="s">
        <v>76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>D146-E146</f>
        <v>0</v>
      </c>
    </row>
    <row r="147" spans="1:256" x14ac:dyDescent="0.25">
      <c r="A147" s="17" t="s">
        <v>77</v>
      </c>
      <c r="B147" s="15">
        <v>1594442011</v>
      </c>
      <c r="C147" s="15">
        <v>102049944</v>
      </c>
      <c r="D147" s="15">
        <v>1696491955</v>
      </c>
      <c r="E147" s="15">
        <v>948312583</v>
      </c>
      <c r="F147" s="15">
        <v>948312583</v>
      </c>
      <c r="G147" s="15">
        <f>D147-E147</f>
        <v>748179372</v>
      </c>
    </row>
    <row r="148" spans="1:256" x14ac:dyDescent="0.25">
      <c r="A148" s="17" t="s">
        <v>78</v>
      </c>
      <c r="B148" s="15">
        <v>100771964</v>
      </c>
      <c r="C148" s="15">
        <v>69783573.810000002</v>
      </c>
      <c r="D148" s="15">
        <v>170555537.81</v>
      </c>
      <c r="E148" s="15">
        <v>61413045.390000001</v>
      </c>
      <c r="F148" s="15">
        <v>61413045.390000001</v>
      </c>
      <c r="G148" s="15">
        <f>D148-E148</f>
        <v>109142492.42</v>
      </c>
    </row>
    <row r="149" spans="1:256" x14ac:dyDescent="0.25">
      <c r="A149" s="14" t="s">
        <v>79</v>
      </c>
      <c r="B149" s="15">
        <f t="shared" ref="B149:G149" si="31">SUM(B150:B156)</f>
        <v>0</v>
      </c>
      <c r="C149" s="15">
        <f t="shared" si="31"/>
        <v>0</v>
      </c>
      <c r="D149" s="15">
        <f t="shared" si="31"/>
        <v>0</v>
      </c>
      <c r="E149" s="15">
        <f t="shared" si="31"/>
        <v>0</v>
      </c>
      <c r="F149" s="15">
        <f t="shared" si="31"/>
        <v>0</v>
      </c>
      <c r="G149" s="15">
        <f t="shared" si="31"/>
        <v>0</v>
      </c>
    </row>
    <row r="150" spans="1:256" x14ac:dyDescent="0.25">
      <c r="A150" s="17" t="s">
        <v>80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>D150-E150</f>
        <v>0</v>
      </c>
    </row>
    <row r="151" spans="1:256" x14ac:dyDescent="0.25">
      <c r="A151" s="17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 t="shared" ref="G151:G156" si="32">D151-E151</f>
        <v>0</v>
      </c>
    </row>
    <row r="152" spans="1:256" x14ac:dyDescent="0.25">
      <c r="A152" s="17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si="32"/>
        <v>0</v>
      </c>
    </row>
    <row r="153" spans="1:256" x14ac:dyDescent="0.25">
      <c r="A153" s="22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2"/>
        <v>0</v>
      </c>
    </row>
    <row r="154" spans="1:256" x14ac:dyDescent="0.25">
      <c r="A154" s="17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2"/>
        <v>0</v>
      </c>
    </row>
    <row r="155" spans="1:256" x14ac:dyDescent="0.25">
      <c r="A155" s="17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2"/>
        <v>0</v>
      </c>
    </row>
    <row r="156" spans="1:256" x14ac:dyDescent="0.25">
      <c r="A156" s="17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2"/>
        <v>0</v>
      </c>
    </row>
    <row r="157" spans="1:256" x14ac:dyDescent="0.25">
      <c r="A157" s="25"/>
      <c r="B157" s="20"/>
      <c r="C157" s="20"/>
      <c r="D157" s="20"/>
      <c r="E157" s="20"/>
      <c r="F157" s="20"/>
      <c r="G157" s="20"/>
    </row>
    <row r="158" spans="1:256" x14ac:dyDescent="0.25">
      <c r="A158" s="26" t="s">
        <v>90</v>
      </c>
      <c r="B158" s="13">
        <f t="shared" ref="B158:G158" si="33">B9+B83</f>
        <v>22349942786</v>
      </c>
      <c r="C158" s="13">
        <f t="shared" si="33"/>
        <v>1286022096.1800001</v>
      </c>
      <c r="D158" s="13">
        <f t="shared" si="33"/>
        <v>23635964882.18</v>
      </c>
      <c r="E158" s="13">
        <f t="shared" si="33"/>
        <v>10218470779.75</v>
      </c>
      <c r="F158" s="13">
        <f t="shared" si="33"/>
        <v>10186320678.08</v>
      </c>
      <c r="G158" s="13">
        <f t="shared" si="33"/>
        <v>13417494102.43</v>
      </c>
    </row>
    <row r="159" spans="1:256" x14ac:dyDescent="0.25">
      <c r="A159" s="27"/>
      <c r="B159" s="28"/>
      <c r="C159" s="28"/>
      <c r="D159" s="28"/>
      <c r="E159" s="28"/>
      <c r="F159" s="28"/>
      <c r="G159" s="28"/>
      <c r="IV159" s="29"/>
    </row>
    <row r="160" spans="1:256" x14ac:dyDescent="0.25">
      <c r="B160" s="30"/>
      <c r="C160" s="30"/>
      <c r="D160" s="30"/>
      <c r="E160" s="30"/>
      <c r="F160" s="30"/>
      <c r="G160" s="30"/>
    </row>
    <row r="16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" xr:uid="{AA6498FE-7BD3-4945-AABD-A7A7924C6997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2022-12-02T17:11:06Z</dcterms:created>
  <dcterms:modified xsi:type="dcterms:W3CDTF">2022-12-02T17:11:20Z</dcterms:modified>
</cp:coreProperties>
</file>