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b)'!$B$58</definedName>
    <definedName name="cvbcbvbcvbvc">'Formato 6 b)'!$C$41</definedName>
    <definedName name="cvbcvb">'Formato 6 b)'!$F$40</definedName>
    <definedName name="cvbcvbcbv">'Formato 6 b)'!$D$58</definedName>
    <definedName name="cvbvcbcbvbc">'Formato 6 b)'!$C$9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b)'!$B$58</definedName>
    <definedName name="GASTO_E_FIN_02">'Formato 6 b)'!$C$58</definedName>
    <definedName name="GASTO_E_FIN_03">'Formato 6 b)'!$D$58</definedName>
    <definedName name="GASTO_E_FIN_04">'Formato 6 b)'!$E$58</definedName>
    <definedName name="GASTO_E_FIN_05">'Formato 6 b)'!$F$58</definedName>
    <definedName name="GASTO_E_FIN_06">'Formato 6 b)'!$G$58</definedName>
    <definedName name="GASTO_E_T1">'Formato 6 b)'!$B$41</definedName>
    <definedName name="GASTO_E_T2">'Formato 6 b)'!$C$41</definedName>
    <definedName name="GASTO_E_T3">'Formato 6 b)'!$D$41</definedName>
    <definedName name="GASTO_E_T4">'Formato 6 b)'!$E$41</definedName>
    <definedName name="GASTO_E_T5">'Formato 6 b)'!$F$41</definedName>
    <definedName name="GASTO_E_T6">'Formato 6 b)'!$G$41</definedName>
    <definedName name="GASTO_NE_FIN_01">'Formato 6 b)'!$B$40</definedName>
    <definedName name="GASTO_NE_FIN_02">'Formato 6 b)'!$C$40</definedName>
    <definedName name="GASTO_NE_FIN_03">'Formato 6 b)'!$D$40</definedName>
    <definedName name="GASTO_NE_FIN_04">'Formato 6 b)'!$E$40</definedName>
    <definedName name="GASTO_NE_FIN_05">'Formato 6 b)'!$F$40</definedName>
    <definedName name="GASTO_NE_FIN_06">'Formato 6 b)'!$G$40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cbvbcbdfgfdg">'Formato 6 b)'!$D$9</definedName>
    <definedName name="vcvcbvcbcvb">'Formato 6 b)'!$B$41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1" i="1" s="1"/>
  <c r="G43" i="1"/>
  <c r="G42" i="1"/>
  <c r="F41" i="1"/>
  <c r="E41" i="1"/>
  <c r="D41" i="1"/>
  <c r="C41" i="1"/>
  <c r="B41" i="1"/>
  <c r="G9" i="1"/>
  <c r="G59" i="1" s="1"/>
  <c r="F9" i="1"/>
  <c r="F59" i="1" s="1"/>
  <c r="E9" i="1"/>
  <c r="E59" i="1" s="1"/>
  <c r="D9" i="1"/>
  <c r="D59" i="1" s="1"/>
  <c r="C9" i="1"/>
  <c r="C59" i="1" s="1"/>
  <c r="B9" i="1"/>
  <c r="B59" i="1" s="1"/>
</calcChain>
</file>

<file path=xl/sharedStrings.xml><?xml version="1.0" encoding="utf-8"?>
<sst xmlns="http://schemas.openxmlformats.org/spreadsheetml/2006/main" count="65" uniqueCount="48">
  <si>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</si>
  <si>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</si>
  <si>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</si>
  <si>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</si>
  <si>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31 de marzo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</si>
  <si>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</si>
  <si>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</si>
  <si>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</si>
  <si>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</si>
  <si>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</si>
  <si>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</si>
  <si>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</si>
  <si>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</si>
  <si>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</si>
  <si>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</si>
  <si>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</si>
  <si>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</si>
  <si>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</si>
  <si>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</si>
  <si>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</si>
  <si>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</si>
  <si>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</si>
  <si>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</si>
  <si>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</si>
  <si>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</si>
  <si>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</si>
  <si>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</si>
  <si>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</si>
  <si>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</si>
  <si>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Ambiente, Biodiversidad y Cambio Climático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</si>
  <si>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</si>
  <si>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</si>
  <si>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</si>
  <si>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</si>
  <si>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</si>
  <si>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</si>
  <si>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</si>
  <si>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Provisiones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</si>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</sst>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mar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tabSelected="1" topLeftCell="A40" workbookViewId="0">
      <selection activeCell="A45" sqref="A45"/>
    </sheetView>
  </sheetViews>
  <sheetFormatPr baseColWidth="10" defaultColWidth="0.85546875" defaultRowHeight="15" zeroHeight="1" x14ac:dyDescent="0.25"/>
  <cols>
    <col min="1" max="1" width="59.28515625" style="33" customWidth="1"/>
    <col min="2" max="6" width="20.7109375" style="33" customWidth="1"/>
    <col min="7" max="7" width="18.28515625" style="33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10597201604</v>
      </c>
      <c r="C9" s="22">
        <f>SUM(C10:GASTO_NE_FIN_02)</f>
        <v>709769971.39999998</v>
      </c>
      <c r="D9" s="22">
        <f>SUM(D10:GASTO_NE_FIN_03)</f>
        <v>11306971575.4</v>
      </c>
      <c r="E9" s="22">
        <f>SUM(E10:GASTO_NE_FIN_04)</f>
        <v>2751525016.1300001</v>
      </c>
      <c r="F9" s="22">
        <f>SUM(F10:cvbcvb)</f>
        <v>2746092482.0900002</v>
      </c>
      <c r="G9" s="22">
        <f>SUM(G10:GASTO_NE_FIN_06)</f>
        <v>8555446559.2699995</v>
      </c>
    </row>
    <row r="10" spans="1:7" x14ac:dyDescent="0.25">
      <c r="A10" s="23" t="s">
        <v>15</v>
      </c>
      <c r="B10" s="24">
        <v>174531297</v>
      </c>
      <c r="C10" s="24">
        <v>92822229.890000001</v>
      </c>
      <c r="D10" s="24">
        <v>267353526.88999999</v>
      </c>
      <c r="E10" s="24">
        <v>72395587.340000004</v>
      </c>
      <c r="F10" s="24">
        <v>72205671.560000002</v>
      </c>
      <c r="G10" s="24">
        <v>194957939.55000001</v>
      </c>
    </row>
    <row r="11" spans="1:7" x14ac:dyDescent="0.25">
      <c r="A11" s="23" t="s">
        <v>16</v>
      </c>
      <c r="B11" s="24">
        <v>359005276</v>
      </c>
      <c r="C11" s="24">
        <v>9024415.0899999999</v>
      </c>
      <c r="D11" s="24">
        <v>368029691.08999997</v>
      </c>
      <c r="E11" s="24">
        <v>88017310.859999999</v>
      </c>
      <c r="F11" s="24">
        <v>87745878.260000005</v>
      </c>
      <c r="G11" s="24">
        <v>280012380.23000002</v>
      </c>
    </row>
    <row r="12" spans="1:7" x14ac:dyDescent="0.25">
      <c r="A12" s="23" t="s">
        <v>17</v>
      </c>
      <c r="B12" s="24">
        <v>363425721</v>
      </c>
      <c r="C12" s="24">
        <v>1720195.48</v>
      </c>
      <c r="D12" s="24">
        <v>365145916.48000002</v>
      </c>
      <c r="E12" s="24">
        <v>51209343.210000001</v>
      </c>
      <c r="F12" s="24">
        <v>50940863.270000003</v>
      </c>
      <c r="G12" s="24">
        <v>313936573.26999998</v>
      </c>
    </row>
    <row r="13" spans="1:7" ht="30" x14ac:dyDescent="0.25">
      <c r="A13" s="25" t="s">
        <v>18</v>
      </c>
      <c r="B13" s="24">
        <v>191828854</v>
      </c>
      <c r="C13" s="24">
        <v>2914175.71</v>
      </c>
      <c r="D13" s="24">
        <v>194743029.71000001</v>
      </c>
      <c r="E13" s="24">
        <v>41596008.670000002</v>
      </c>
      <c r="F13" s="24">
        <v>41404077.07</v>
      </c>
      <c r="G13" s="24">
        <v>153147021.03999999</v>
      </c>
    </row>
    <row r="14" spans="1:7" x14ac:dyDescent="0.25">
      <c r="A14" s="23" t="s">
        <v>19</v>
      </c>
      <c r="B14" s="24">
        <v>64140103</v>
      </c>
      <c r="C14" s="24">
        <v>160174.79999999999</v>
      </c>
      <c r="D14" s="24">
        <v>64300277.799999997</v>
      </c>
      <c r="E14" s="24">
        <v>14256296.390000001</v>
      </c>
      <c r="F14" s="24">
        <v>14164896.800000001</v>
      </c>
      <c r="G14" s="24">
        <v>50043981.409999996</v>
      </c>
    </row>
    <row r="15" spans="1:7" x14ac:dyDescent="0.25">
      <c r="A15" s="23" t="s">
        <v>20</v>
      </c>
      <c r="B15" s="24">
        <v>36084966</v>
      </c>
      <c r="C15" s="24">
        <v>1556493.07</v>
      </c>
      <c r="D15" s="24">
        <v>37641459.07</v>
      </c>
      <c r="E15" s="24">
        <v>6401894.4100000001</v>
      </c>
      <c r="F15" s="24">
        <v>6354455.0499999998</v>
      </c>
      <c r="G15" s="24">
        <v>31239564.66</v>
      </c>
    </row>
    <row r="16" spans="1:7" x14ac:dyDescent="0.25">
      <c r="A16" s="23" t="s">
        <v>21</v>
      </c>
      <c r="B16" s="24">
        <v>535400445</v>
      </c>
      <c r="C16" s="24">
        <v>15155081.369999999</v>
      </c>
      <c r="D16" s="24">
        <v>550555526.37</v>
      </c>
      <c r="E16" s="24">
        <v>117725554.51000001</v>
      </c>
      <c r="F16" s="24">
        <v>117288793.34999999</v>
      </c>
      <c r="G16" s="24">
        <v>432829971.86000001</v>
      </c>
    </row>
    <row r="17" spans="1:7" x14ac:dyDescent="0.25">
      <c r="A17" s="23" t="s">
        <v>22</v>
      </c>
      <c r="B17" s="24">
        <v>136903189</v>
      </c>
      <c r="C17" s="24">
        <v>694726.79</v>
      </c>
      <c r="D17" s="24">
        <v>137597915.78999999</v>
      </c>
      <c r="E17" s="24">
        <v>22510269.469999999</v>
      </c>
      <c r="F17" s="24">
        <v>22387009.149999999</v>
      </c>
      <c r="G17" s="24">
        <v>115087646.31999999</v>
      </c>
    </row>
    <row r="18" spans="1:7" x14ac:dyDescent="0.25">
      <c r="A18" s="23" t="s">
        <v>23</v>
      </c>
      <c r="B18" s="24">
        <v>287776524</v>
      </c>
      <c r="C18" s="24">
        <v>19957118.93</v>
      </c>
      <c r="D18" s="24">
        <v>307733642.93000001</v>
      </c>
      <c r="E18" s="24">
        <v>84618832.099999994</v>
      </c>
      <c r="F18" s="24">
        <v>84262239.019999996</v>
      </c>
      <c r="G18" s="24">
        <v>223114810.83000001</v>
      </c>
    </row>
    <row r="19" spans="1:7" x14ac:dyDescent="0.25">
      <c r="A19" s="23" t="s">
        <v>24</v>
      </c>
      <c r="B19" s="24">
        <v>178594220</v>
      </c>
      <c r="C19" s="24">
        <v>61678418.619999997</v>
      </c>
      <c r="D19" s="24">
        <v>240272638.62</v>
      </c>
      <c r="E19" s="24">
        <v>116029615.3</v>
      </c>
      <c r="F19" s="24">
        <v>115900713.33</v>
      </c>
      <c r="G19" s="24">
        <v>124243023.31999999</v>
      </c>
    </row>
    <row r="20" spans="1:7" x14ac:dyDescent="0.25">
      <c r="A20" s="23" t="s">
        <v>25</v>
      </c>
      <c r="B20" s="24">
        <v>70573869</v>
      </c>
      <c r="C20" s="24">
        <v>275230.2</v>
      </c>
      <c r="D20" s="24">
        <v>70849099.200000003</v>
      </c>
      <c r="E20" s="24">
        <v>2070693.7</v>
      </c>
      <c r="F20" s="24">
        <v>2044067.78</v>
      </c>
      <c r="G20" s="24">
        <v>68778405.5</v>
      </c>
    </row>
    <row r="21" spans="1:7" x14ac:dyDescent="0.25">
      <c r="A21" s="23" t="s">
        <v>26</v>
      </c>
      <c r="B21" s="24">
        <v>58368197</v>
      </c>
      <c r="C21" s="24">
        <v>214512.82</v>
      </c>
      <c r="D21" s="24">
        <v>58582709.82</v>
      </c>
      <c r="E21" s="24">
        <v>12963429.359999999</v>
      </c>
      <c r="F21" s="24">
        <v>12895672.5</v>
      </c>
      <c r="G21" s="24">
        <v>45619280.460000001</v>
      </c>
    </row>
    <row r="22" spans="1:7" x14ac:dyDescent="0.25">
      <c r="A22" s="23" t="s">
        <v>27</v>
      </c>
      <c r="B22" s="24">
        <v>124800010</v>
      </c>
      <c r="C22" s="24">
        <v>51701929.590000004</v>
      </c>
      <c r="D22" s="24">
        <v>176501939.59</v>
      </c>
      <c r="E22" s="24">
        <v>62973974.829999998</v>
      </c>
      <c r="F22" s="24">
        <v>62859032.32</v>
      </c>
      <c r="G22" s="24">
        <v>113527964.76000001</v>
      </c>
    </row>
    <row r="23" spans="1:7" x14ac:dyDescent="0.25">
      <c r="A23" s="23" t="s">
        <v>28</v>
      </c>
      <c r="B23" s="24">
        <v>49611397</v>
      </c>
      <c r="C23" s="24">
        <v>1504640.74</v>
      </c>
      <c r="D23" s="24">
        <v>51116037.740000002</v>
      </c>
      <c r="E23" s="24">
        <v>27471022.5</v>
      </c>
      <c r="F23" s="24">
        <v>27442403.280000001</v>
      </c>
      <c r="G23" s="24">
        <v>23645015.239999998</v>
      </c>
    </row>
    <row r="24" spans="1:7" ht="30" x14ac:dyDescent="0.25">
      <c r="A24" s="25" t="s">
        <v>29</v>
      </c>
      <c r="B24" s="24">
        <v>53783578</v>
      </c>
      <c r="C24" s="24">
        <v>191591.5</v>
      </c>
      <c r="D24" s="24">
        <v>53975169.5</v>
      </c>
      <c r="E24" s="24">
        <v>11673236.34</v>
      </c>
      <c r="F24" s="24">
        <v>11638509.800000001</v>
      </c>
      <c r="G24" s="24">
        <v>42301933.159999996</v>
      </c>
    </row>
    <row r="25" spans="1:7" ht="30" x14ac:dyDescent="0.25">
      <c r="A25" s="25" t="s">
        <v>30</v>
      </c>
      <c r="B25" s="24">
        <v>266057990</v>
      </c>
      <c r="C25" s="24">
        <v>229580120.46000001</v>
      </c>
      <c r="D25" s="24">
        <v>495638110.45999998</v>
      </c>
      <c r="E25" s="24">
        <v>59190662.880000003</v>
      </c>
      <c r="F25" s="24">
        <v>58931942.049999997</v>
      </c>
      <c r="G25" s="24">
        <v>436447447.57999998</v>
      </c>
    </row>
    <row r="26" spans="1:7" x14ac:dyDescent="0.25">
      <c r="A26" s="23" t="s">
        <v>31</v>
      </c>
      <c r="B26" s="24">
        <v>61042424</v>
      </c>
      <c r="C26" s="24">
        <v>30208371.649999999</v>
      </c>
      <c r="D26" s="24">
        <v>91250795.650000006</v>
      </c>
      <c r="E26" s="24">
        <v>36419505.469999999</v>
      </c>
      <c r="F26" s="24">
        <v>36366799.57</v>
      </c>
      <c r="G26" s="24">
        <v>54831290.18</v>
      </c>
    </row>
    <row r="27" spans="1:7" x14ac:dyDescent="0.25">
      <c r="A27" s="23" t="s">
        <v>32</v>
      </c>
      <c r="B27" s="24">
        <v>50739407</v>
      </c>
      <c r="C27" s="24">
        <v>903047.45</v>
      </c>
      <c r="D27" s="24">
        <v>51642454.450000003</v>
      </c>
      <c r="E27" s="24">
        <v>9768506.5500000007</v>
      </c>
      <c r="F27" s="24">
        <v>9570328.1999999993</v>
      </c>
      <c r="G27" s="24">
        <v>41873947.899999999</v>
      </c>
    </row>
    <row r="28" spans="1:7" x14ac:dyDescent="0.25">
      <c r="A28" s="23" t="s">
        <v>33</v>
      </c>
      <c r="B28" s="24">
        <v>661782067</v>
      </c>
      <c r="C28" s="24">
        <v>18633203.460000001</v>
      </c>
      <c r="D28" s="24">
        <v>680415270.46000004</v>
      </c>
      <c r="E28" s="24">
        <v>131218019.40000001</v>
      </c>
      <c r="F28" s="24">
        <v>130242432.31999999</v>
      </c>
      <c r="G28" s="24">
        <v>549197251.05999994</v>
      </c>
    </row>
    <row r="29" spans="1:7" x14ac:dyDescent="0.25">
      <c r="A29" s="23" t="s">
        <v>34</v>
      </c>
      <c r="B29" s="24">
        <v>88334875</v>
      </c>
      <c r="C29" s="24">
        <v>53871381.130000003</v>
      </c>
      <c r="D29" s="24">
        <v>142206256.13</v>
      </c>
      <c r="E29" s="24">
        <v>87919508.640000001</v>
      </c>
      <c r="F29" s="24">
        <v>87838720.840000004</v>
      </c>
      <c r="G29" s="24">
        <v>54286747.490000002</v>
      </c>
    </row>
    <row r="30" spans="1:7" x14ac:dyDescent="0.25">
      <c r="A30" s="23" t="s">
        <v>35</v>
      </c>
      <c r="B30" s="24">
        <v>22402404</v>
      </c>
      <c r="C30" s="24">
        <v>2439078.85</v>
      </c>
      <c r="D30" s="24">
        <v>24841482.850000001</v>
      </c>
      <c r="E30" s="24">
        <v>4917148</v>
      </c>
      <c r="F30" s="24">
        <v>4893387.1900000004</v>
      </c>
      <c r="G30" s="24">
        <v>19924334.850000001</v>
      </c>
    </row>
    <row r="31" spans="1:7" x14ac:dyDescent="0.25">
      <c r="A31" s="23" t="s">
        <v>36</v>
      </c>
      <c r="B31" s="24">
        <v>407904445</v>
      </c>
      <c r="C31" s="24">
        <v>-4776071.1399999997</v>
      </c>
      <c r="D31" s="24">
        <v>403128373.86000001</v>
      </c>
      <c r="E31" s="24">
        <v>79606328.859999999</v>
      </c>
      <c r="F31" s="24">
        <v>79081501.150000006</v>
      </c>
      <c r="G31" s="24">
        <v>323522045</v>
      </c>
    </row>
    <row r="32" spans="1:7" x14ac:dyDescent="0.25">
      <c r="A32" s="23" t="s">
        <v>37</v>
      </c>
      <c r="B32" s="24">
        <v>1309380</v>
      </c>
      <c r="C32" s="24">
        <v>0</v>
      </c>
      <c r="D32" s="24">
        <v>1309380</v>
      </c>
      <c r="E32" s="24">
        <v>0</v>
      </c>
      <c r="F32" s="24">
        <v>0</v>
      </c>
      <c r="G32" s="24">
        <v>1309380</v>
      </c>
    </row>
    <row r="33" spans="1:7" x14ac:dyDescent="0.25">
      <c r="A33" s="23" t="s">
        <v>38</v>
      </c>
      <c r="B33" s="24">
        <v>276180277</v>
      </c>
      <c r="C33" s="24">
        <v>0</v>
      </c>
      <c r="D33" s="24">
        <v>276180277</v>
      </c>
      <c r="E33" s="24">
        <v>51932404.329999998</v>
      </c>
      <c r="F33" s="24">
        <v>51932404.329999998</v>
      </c>
      <c r="G33" s="24">
        <v>224247872.66999999</v>
      </c>
    </row>
    <row r="34" spans="1:7" x14ac:dyDescent="0.25">
      <c r="A34" s="23" t="s">
        <v>39</v>
      </c>
      <c r="B34" s="24">
        <v>242346479</v>
      </c>
      <c r="C34" s="24">
        <v>0</v>
      </c>
      <c r="D34" s="24">
        <v>242346479</v>
      </c>
      <c r="E34" s="24">
        <v>62539389.5</v>
      </c>
      <c r="F34" s="24">
        <v>62539389.5</v>
      </c>
      <c r="G34" s="24">
        <v>179807089.5</v>
      </c>
    </row>
    <row r="35" spans="1:7" x14ac:dyDescent="0.25">
      <c r="A35" s="23" t="s">
        <v>40</v>
      </c>
      <c r="B35" s="24">
        <v>323771219</v>
      </c>
      <c r="C35" s="24">
        <v>737938.74</v>
      </c>
      <c r="D35" s="24">
        <v>324509157.74000001</v>
      </c>
      <c r="E35" s="24">
        <v>81680734.730000004</v>
      </c>
      <c r="F35" s="24">
        <v>81680734.730000004</v>
      </c>
      <c r="G35" s="24">
        <v>242828423.00999999</v>
      </c>
    </row>
    <row r="36" spans="1:7" x14ac:dyDescent="0.25">
      <c r="A36" s="23" t="s">
        <v>41</v>
      </c>
      <c r="B36" s="24">
        <v>395113955</v>
      </c>
      <c r="C36" s="24">
        <v>23955944.010000002</v>
      </c>
      <c r="D36" s="24">
        <v>419069899.00999999</v>
      </c>
      <c r="E36" s="24">
        <v>154247838.5</v>
      </c>
      <c r="F36" s="24">
        <v>154247838.5</v>
      </c>
      <c r="G36" s="24">
        <v>264822060.50999999</v>
      </c>
    </row>
    <row r="37" spans="1:7" x14ac:dyDescent="0.25">
      <c r="A37" s="23" t="s">
        <v>42</v>
      </c>
      <c r="B37" s="24">
        <v>2384543870</v>
      </c>
      <c r="C37" s="24">
        <v>101960873.53</v>
      </c>
      <c r="D37" s="24">
        <v>2486504743.5300002</v>
      </c>
      <c r="E37" s="24">
        <v>569517644.27999997</v>
      </c>
      <c r="F37" s="24">
        <v>568578465.16999996</v>
      </c>
      <c r="G37" s="24">
        <v>1916987099.25</v>
      </c>
    </row>
    <row r="38" spans="1:7" x14ac:dyDescent="0.25">
      <c r="A38" s="23" t="s">
        <v>43</v>
      </c>
      <c r="B38" s="24">
        <v>47151000</v>
      </c>
      <c r="C38" s="24">
        <v>0</v>
      </c>
      <c r="D38" s="24">
        <v>47151000</v>
      </c>
      <c r="E38" s="24">
        <v>10078000</v>
      </c>
      <c r="F38" s="24">
        <v>10078000</v>
      </c>
      <c r="G38" s="24">
        <v>37073000</v>
      </c>
    </row>
    <row r="39" spans="1:7" x14ac:dyDescent="0.25">
      <c r="A39" s="23" t="s">
        <v>44</v>
      </c>
      <c r="B39" s="24">
        <v>2683694166</v>
      </c>
      <c r="C39" s="24">
        <v>-7314851.3399999999</v>
      </c>
      <c r="D39" s="24">
        <v>2676379314.6599998</v>
      </c>
      <c r="E39" s="24">
        <v>680576256</v>
      </c>
      <c r="F39" s="24">
        <v>680576256</v>
      </c>
      <c r="G39" s="24">
        <v>1995803058.6600001</v>
      </c>
    </row>
    <row r="40" spans="1:7" x14ac:dyDescent="0.25">
      <c r="A40" s="26" t="s">
        <v>45</v>
      </c>
      <c r="B40" s="27"/>
      <c r="C40" s="27"/>
      <c r="D40" s="27"/>
      <c r="E40" s="27"/>
      <c r="F40" s="27"/>
      <c r="G40" s="27"/>
    </row>
    <row r="41" spans="1:7" x14ac:dyDescent="0.25">
      <c r="A41" s="28" t="s">
        <v>46</v>
      </c>
      <c r="B41" s="29">
        <f>SUM(B42:cbvbcvbcv)</f>
        <v>10857113497</v>
      </c>
      <c r="C41" s="29">
        <f>SUM(C42:GASTO_E_FIN_02)</f>
        <v>716338570.03999996</v>
      </c>
      <c r="D41" s="29">
        <f>SUM(D42:cvbcvbcbv)</f>
        <v>11573452067.040001</v>
      </c>
      <c r="E41" s="29">
        <f>SUM(E42:GASTO_E_FIN_04)</f>
        <v>2473320012.3299999</v>
      </c>
      <c r="F41" s="29">
        <f>SUM(F42:GASTO_E_FIN_05)</f>
        <v>2473320012.3299999</v>
      </c>
      <c r="G41" s="29">
        <f>SUM(G42:GASTO_E_FIN_06)</f>
        <v>9100132054.710001</v>
      </c>
    </row>
    <row r="42" spans="1:7" x14ac:dyDescent="0.25">
      <c r="A42" s="23" t="s">
        <v>16</v>
      </c>
      <c r="B42" s="24">
        <v>86065081</v>
      </c>
      <c r="C42" s="24">
        <v>-27430487.710000001</v>
      </c>
      <c r="D42" s="24">
        <v>58634593.289999999</v>
      </c>
      <c r="E42" s="24">
        <v>1184253.32</v>
      </c>
      <c r="F42" s="24">
        <v>1184253.32</v>
      </c>
      <c r="G42" s="24">
        <f t="shared" ref="G42:G57" si="0">D42-E42</f>
        <v>57450339.969999999</v>
      </c>
    </row>
    <row r="43" spans="1:7" x14ac:dyDescent="0.25">
      <c r="A43" s="23" t="s">
        <v>17</v>
      </c>
      <c r="B43" s="24">
        <v>0</v>
      </c>
      <c r="C43" s="24">
        <v>8994811.1799999997</v>
      </c>
      <c r="D43" s="24">
        <v>8994811.1799999997</v>
      </c>
      <c r="E43" s="24">
        <v>8985338.3000000007</v>
      </c>
      <c r="F43" s="24">
        <v>8985338.3000000007</v>
      </c>
      <c r="G43" s="24">
        <f t="shared" si="0"/>
        <v>9472.8799999989569</v>
      </c>
    </row>
    <row r="44" spans="1:7" x14ac:dyDescent="0.25">
      <c r="A44" s="23" t="s">
        <v>20</v>
      </c>
      <c r="B44" s="24">
        <v>10000000</v>
      </c>
      <c r="C44" s="24">
        <v>-184826</v>
      </c>
      <c r="D44" s="24">
        <v>9815174</v>
      </c>
      <c r="E44" s="24">
        <v>0</v>
      </c>
      <c r="F44" s="24">
        <v>0</v>
      </c>
      <c r="G44" s="24">
        <f t="shared" si="0"/>
        <v>9815174</v>
      </c>
    </row>
    <row r="45" spans="1:7" x14ac:dyDescent="0.25">
      <c r="A45" s="23" t="s">
        <v>21</v>
      </c>
      <c r="B45" s="24">
        <v>5088906345</v>
      </c>
      <c r="C45" s="24">
        <v>6642087.5999999996</v>
      </c>
      <c r="D45" s="24">
        <v>5095548432.6000004</v>
      </c>
      <c r="E45" s="24">
        <v>1052172801.23</v>
      </c>
      <c r="F45" s="24">
        <v>1052172801.23</v>
      </c>
      <c r="G45" s="24">
        <f t="shared" si="0"/>
        <v>4043375631.3700004</v>
      </c>
    </row>
    <row r="46" spans="1:7" x14ac:dyDescent="0.25">
      <c r="A46" s="23" t="s">
        <v>22</v>
      </c>
      <c r="B46" s="24">
        <v>25000000</v>
      </c>
      <c r="C46" s="24">
        <v>-462066</v>
      </c>
      <c r="D46" s="24">
        <v>24537934</v>
      </c>
      <c r="E46" s="24">
        <v>0</v>
      </c>
      <c r="F46" s="24">
        <v>0</v>
      </c>
      <c r="G46" s="24">
        <f t="shared" si="0"/>
        <v>24537934</v>
      </c>
    </row>
    <row r="47" spans="1:7" x14ac:dyDescent="0.25">
      <c r="A47" s="23" t="s">
        <v>24</v>
      </c>
      <c r="B47" s="24">
        <v>48919519</v>
      </c>
      <c r="C47" s="24">
        <v>0</v>
      </c>
      <c r="D47" s="24">
        <v>48919519</v>
      </c>
      <c r="E47" s="24">
        <v>0</v>
      </c>
      <c r="F47" s="24">
        <v>0</v>
      </c>
      <c r="G47" s="24">
        <f t="shared" si="0"/>
        <v>48919519</v>
      </c>
    </row>
    <row r="48" spans="1:7" x14ac:dyDescent="0.25">
      <c r="A48" s="25" t="s">
        <v>26</v>
      </c>
      <c r="B48" s="24">
        <v>20000000</v>
      </c>
      <c r="C48" s="24">
        <v>0</v>
      </c>
      <c r="D48" s="24">
        <v>20000000</v>
      </c>
      <c r="E48" s="24">
        <v>0</v>
      </c>
      <c r="F48" s="24">
        <v>0</v>
      </c>
      <c r="G48" s="24">
        <f t="shared" si="0"/>
        <v>20000000</v>
      </c>
    </row>
    <row r="49" spans="1:7" x14ac:dyDescent="0.25">
      <c r="A49" s="25" t="s">
        <v>27</v>
      </c>
      <c r="B49" s="24">
        <v>15600000</v>
      </c>
      <c r="C49" s="24">
        <v>-103503</v>
      </c>
      <c r="D49" s="24">
        <v>15496497</v>
      </c>
      <c r="E49" s="24">
        <v>0</v>
      </c>
      <c r="F49" s="24">
        <v>0</v>
      </c>
      <c r="G49" s="24">
        <f t="shared" si="0"/>
        <v>15496497</v>
      </c>
    </row>
    <row r="50" spans="1:7" ht="30" x14ac:dyDescent="0.25">
      <c r="A50" s="25" t="s">
        <v>29</v>
      </c>
      <c r="B50" s="24">
        <v>12500000</v>
      </c>
      <c r="C50" s="24">
        <v>11580944.880000001</v>
      </c>
      <c r="D50" s="24">
        <v>24080944.879999999</v>
      </c>
      <c r="E50" s="24">
        <v>2491994.08</v>
      </c>
      <c r="F50" s="24">
        <v>2491994.08</v>
      </c>
      <c r="G50" s="24">
        <f t="shared" si="0"/>
        <v>21588950.799999997</v>
      </c>
    </row>
    <row r="51" spans="1:7" ht="30" x14ac:dyDescent="0.25">
      <c r="A51" s="25" t="s">
        <v>30</v>
      </c>
      <c r="B51" s="24">
        <v>349575000</v>
      </c>
      <c r="C51" s="24">
        <v>4566477.13</v>
      </c>
      <c r="D51" s="24">
        <v>354141477.13</v>
      </c>
      <c r="E51" s="24">
        <v>14707796.07</v>
      </c>
      <c r="F51" s="24">
        <v>14707796.07</v>
      </c>
      <c r="G51" s="24">
        <f t="shared" si="0"/>
        <v>339433681.06</v>
      </c>
    </row>
    <row r="52" spans="1:7" x14ac:dyDescent="0.25">
      <c r="A52" s="23" t="s">
        <v>33</v>
      </c>
      <c r="B52" s="24">
        <v>64957467</v>
      </c>
      <c r="C52" s="24">
        <v>30264632.100000001</v>
      </c>
      <c r="D52" s="24">
        <v>95222099.099999994</v>
      </c>
      <c r="E52" s="24">
        <v>19196758.370000001</v>
      </c>
      <c r="F52" s="24">
        <v>19196758.370000001</v>
      </c>
      <c r="G52" s="24">
        <f t="shared" si="0"/>
        <v>76025340.729999989</v>
      </c>
    </row>
    <row r="53" spans="1:7" x14ac:dyDescent="0.25">
      <c r="A53" s="23" t="s">
        <v>34</v>
      </c>
      <c r="B53" s="24">
        <v>16000000</v>
      </c>
      <c r="C53" s="24">
        <v>6990156</v>
      </c>
      <c r="D53" s="24">
        <v>22990156</v>
      </c>
      <c r="E53" s="24">
        <v>0</v>
      </c>
      <c r="F53" s="24">
        <v>0</v>
      </c>
      <c r="G53" s="24">
        <f t="shared" si="0"/>
        <v>22990156</v>
      </c>
    </row>
    <row r="54" spans="1:7" x14ac:dyDescent="0.25">
      <c r="A54" s="23" t="s">
        <v>36</v>
      </c>
      <c r="B54" s="24">
        <v>34751684</v>
      </c>
      <c r="C54" s="24">
        <v>14316088.810000001</v>
      </c>
      <c r="D54" s="24">
        <v>49067772.810000002</v>
      </c>
      <c r="E54" s="24">
        <v>5561522.7999999998</v>
      </c>
      <c r="F54" s="24">
        <v>5561522.7999999998</v>
      </c>
      <c r="G54" s="24">
        <f t="shared" si="0"/>
        <v>43506250.010000005</v>
      </c>
    </row>
    <row r="55" spans="1:7" x14ac:dyDescent="0.25">
      <c r="A55" s="23" t="s">
        <v>40</v>
      </c>
      <c r="B55" s="24">
        <v>0</v>
      </c>
      <c r="C55" s="24">
        <v>19192393.149999999</v>
      </c>
      <c r="D55" s="24">
        <v>19192393.149999999</v>
      </c>
      <c r="E55" s="24">
        <v>3192393.15</v>
      </c>
      <c r="F55" s="24">
        <v>3192393.15</v>
      </c>
      <c r="G55" s="24">
        <f t="shared" si="0"/>
        <v>15999999.999999998</v>
      </c>
    </row>
    <row r="56" spans="1:7" x14ac:dyDescent="0.25">
      <c r="A56" s="23" t="s">
        <v>42</v>
      </c>
      <c r="B56" s="24">
        <v>3546201888</v>
      </c>
      <c r="C56" s="24">
        <v>632526007.88</v>
      </c>
      <c r="D56" s="24">
        <v>4178727895.8800001</v>
      </c>
      <c r="E56" s="24">
        <v>940359318.59000003</v>
      </c>
      <c r="F56" s="24">
        <v>940359318.59000003</v>
      </c>
      <c r="G56" s="24">
        <f t="shared" si="0"/>
        <v>3238368577.29</v>
      </c>
    </row>
    <row r="57" spans="1:7" x14ac:dyDescent="0.25">
      <c r="A57" s="23" t="s">
        <v>44</v>
      </c>
      <c r="B57" s="24">
        <v>1538636513</v>
      </c>
      <c r="C57" s="24">
        <v>9445854.0199999996</v>
      </c>
      <c r="D57" s="24">
        <v>1548082367.02</v>
      </c>
      <c r="E57" s="24">
        <v>425467836.42000002</v>
      </c>
      <c r="F57" s="24">
        <v>425467836.42000002</v>
      </c>
      <c r="G57" s="24">
        <f t="shared" si="0"/>
        <v>1122614530.5999999</v>
      </c>
    </row>
    <row r="58" spans="1:7" x14ac:dyDescent="0.25">
      <c r="A58" s="26" t="s">
        <v>45</v>
      </c>
      <c r="B58" s="30"/>
      <c r="C58" s="30"/>
      <c r="D58" s="30"/>
      <c r="E58" s="30"/>
      <c r="F58" s="30"/>
      <c r="G58" s="30"/>
    </row>
    <row r="59" spans="1:7" x14ac:dyDescent="0.25">
      <c r="A59" s="28" t="s">
        <v>47</v>
      </c>
      <c r="B59" s="29">
        <f>GASTO_NE_T1+vcvcbvcbcvb</f>
        <v>21454315101</v>
      </c>
      <c r="C59" s="29">
        <f>cvbvcbcbvbc+cvbcbvbcvbvc</f>
        <v>1426108541.4400001</v>
      </c>
      <c r="D59" s="29">
        <f>vcbvbcbdfgfdg+GASTO_E_T3</f>
        <v>22880423642.440002</v>
      </c>
      <c r="E59" s="29">
        <f>GASTO_NE_T4+GASTO_E_T4</f>
        <v>5224845028.46</v>
      </c>
      <c r="F59" s="29">
        <f>GASTO_NE_T5+GASTO_E_T5</f>
        <v>5219412494.4200001</v>
      </c>
      <c r="G59" s="29">
        <f>GASTO_NE_T6+GASTO_E_T6</f>
        <v>17655578613.98</v>
      </c>
    </row>
    <row r="60" spans="1:7" x14ac:dyDescent="0.25">
      <c r="A60" s="31"/>
      <c r="B60" s="32"/>
      <c r="C60" s="32"/>
      <c r="D60" s="32"/>
      <c r="E60" s="32"/>
      <c r="F60" s="32"/>
      <c r="G60" s="32"/>
    </row>
    <row r="61" spans="1:7" hidden="1" x14ac:dyDescent="0.25">
      <c r="A61"/>
      <c r="B61"/>
      <c r="C61"/>
      <c r="D61"/>
      <c r="E61"/>
      <c r="F61"/>
      <c r="G61"/>
    </row>
    <row r="62" spans="1:7" hidden="1" x14ac:dyDescent="0.25">
      <c r="A62"/>
      <c r="B62"/>
      <c r="C62"/>
      <c r="D62"/>
      <c r="E62"/>
      <c r="F62"/>
      <c r="G62"/>
    </row>
    <row r="63" spans="1:7" hidden="1" x14ac:dyDescent="0.25">
      <c r="A63"/>
      <c r="B63"/>
      <c r="C63"/>
      <c r="D63"/>
      <c r="E63"/>
      <c r="F63"/>
      <c r="G63"/>
    </row>
    <row r="64" spans="1:7" hidden="1" x14ac:dyDescent="0.25">
      <c r="A64"/>
      <c r="B64"/>
      <c r="C64"/>
      <c r="D64"/>
      <c r="E64"/>
      <c r="F64"/>
      <c r="G64"/>
    </row>
    <row r="65" spans="1:7" hidden="1" x14ac:dyDescent="0.25">
      <c r="A65"/>
      <c r="B65"/>
      <c r="C65"/>
      <c r="D65"/>
      <c r="E65"/>
      <c r="F65"/>
      <c r="G65"/>
    </row>
    <row r="66" spans="1:7" hidden="1" x14ac:dyDescent="0.25">
      <c r="A66"/>
      <c r="B66"/>
      <c r="C66"/>
      <c r="D66"/>
      <c r="E66"/>
      <c r="F66"/>
      <c r="G66"/>
    </row>
    <row r="67" spans="1:7" hidden="1" x14ac:dyDescent="0.25">
      <c r="A67"/>
      <c r="B67"/>
      <c r="C67"/>
      <c r="D67"/>
      <c r="E67"/>
      <c r="F67"/>
      <c r="G67"/>
    </row>
    <row r="68" spans="1:7" hidden="1" x14ac:dyDescent="0.25">
      <c r="A68"/>
      <c r="B68"/>
      <c r="C68"/>
      <c r="D68"/>
      <c r="E68"/>
      <c r="F68"/>
      <c r="G68"/>
    </row>
    <row r="69" spans="1:7" hidden="1" x14ac:dyDescent="0.25">
      <c r="A69"/>
      <c r="B69"/>
      <c r="C69"/>
      <c r="D69"/>
      <c r="E69"/>
      <c r="F69"/>
      <c r="G69"/>
    </row>
    <row r="70" spans="1:7" hidden="1" x14ac:dyDescent="0.25">
      <c r="A70"/>
      <c r="B70"/>
      <c r="C70"/>
      <c r="D70"/>
      <c r="E70"/>
      <c r="F70"/>
      <c r="G70"/>
    </row>
    <row r="71" spans="1:7" hidden="1" x14ac:dyDescent="0.25">
      <c r="A71"/>
      <c r="B71"/>
      <c r="C71"/>
      <c r="D71"/>
      <c r="E71"/>
      <c r="F71"/>
      <c r="G71"/>
    </row>
    <row r="72" spans="1:7" hidden="1" x14ac:dyDescent="0.25">
      <c r="A72"/>
      <c r="B72"/>
      <c r="C72"/>
      <c r="D72"/>
      <c r="E72"/>
      <c r="F72"/>
      <c r="G72"/>
    </row>
    <row r="73" spans="1:7" hidden="1" x14ac:dyDescent="0.25">
      <c r="A73"/>
      <c r="B73"/>
      <c r="C73"/>
      <c r="D73"/>
      <c r="E73"/>
      <c r="F73"/>
      <c r="G73"/>
    </row>
    <row r="74" spans="1:7" hidden="1" x14ac:dyDescent="0.25">
      <c r="A74"/>
      <c r="B74"/>
      <c r="C74"/>
      <c r="D74"/>
      <c r="E74"/>
      <c r="F74"/>
      <c r="G74"/>
    </row>
    <row r="75" spans="1:7" hidden="1" x14ac:dyDescent="0.25">
      <c r="A75"/>
      <c r="B75"/>
      <c r="C75"/>
      <c r="D75"/>
      <c r="E75"/>
      <c r="F75"/>
      <c r="G75"/>
    </row>
    <row r="76" spans="1:7" x14ac:dyDescent="0.25"/>
    <row r="78" spans="1:7" x14ac:dyDescent="0.25"/>
    <row r="79" spans="1:7" x14ac:dyDescent="0.25"/>
    <row r="80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2022-03-31T15:34:13Z</dcterms:created>
  <dcterms:modified xsi:type="dcterms:W3CDTF">2022-03-31T15:34:39Z</dcterms:modified>
</cp:coreProperties>
</file>