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b)'!$B$59</definedName>
    <definedName name="cvbcbvbcvbvc">'Formato 6 b)'!$C$40</definedName>
    <definedName name="cvbcvb">'Formato 6 b)'!$F$39</definedName>
    <definedName name="cvbcvbcbv">'Formato 6 b)'!$D$59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b)'!$B$59</definedName>
    <definedName name="GASTO_E_FIN_02">'Formato 6 b)'!$C$59</definedName>
    <definedName name="GASTO_E_FIN_03">'Formato 6 b)'!$D$59</definedName>
    <definedName name="GASTO_E_FIN_04">'Formato 6 b)'!$E$59</definedName>
    <definedName name="GASTO_E_FIN_05">'Formato 6 b)'!$F$59</definedName>
    <definedName name="GASTO_E_FIN_06">'Formato 6 b)'!$G$59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 s="1"/>
  <c r="F40" i="1"/>
  <c r="F60" i="1" s="1"/>
  <c r="E40" i="1"/>
  <c r="E60" i="1" s="1"/>
  <c r="D40" i="1"/>
  <c r="D60" i="1" s="1"/>
  <c r="C40" i="1"/>
  <c r="B40" i="1"/>
  <c r="B60" i="1" s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9" i="1"/>
  <c r="E9" i="1"/>
  <c r="D9" i="1"/>
  <c r="C9" i="1"/>
  <c r="C60" i="1" s="1"/>
  <c r="B9" i="1"/>
  <c r="G60" i="1" l="1"/>
</calcChain>
</file>

<file path=xl/sharedStrings.xml><?xml version="1.0" encoding="utf-8"?>
<sst xmlns="http://schemas.openxmlformats.org/spreadsheetml/2006/main" count="66" uniqueCount="47">
  <si>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</si>
  <si>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</si>
  <si>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</si>
  <si>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</si>
  <si>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31 de diciembre de 2020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</si>
  <si>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</si>
  <si>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</si>
  <si>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</si>
  <si>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</si>
  <si>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</si>
  <si>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</si>
  <si>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</si>
  <si>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</si>
  <si>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</si>
  <si>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</si>
  <si>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</si>
  <si>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</si>
  <si>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</si>
  <si>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</si>
  <si>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</si>
  <si>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</si>
  <si>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</si>
  <si>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</si>
  <si>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</si>
  <si>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</si>
  <si>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</si>
  <si>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</si>
  <si>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</si>
  <si>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</si>
  <si>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Ambiente, Biodiversidad y Cambio Climático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</si>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</sst>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tabSelected="1" topLeftCell="A40" workbookViewId="0">
      <selection activeCell="B61" sqref="B61:G61"/>
    </sheetView>
  </sheetViews>
  <sheetFormatPr baseColWidth="10" defaultColWidth="0.85546875" defaultRowHeight="15" zeroHeight="1" x14ac:dyDescent="0.25"/>
  <cols>
    <col min="1" max="1" width="59.28515625" style="33" customWidth="1"/>
    <col min="2" max="6" width="20.7109375" style="33" customWidth="1"/>
    <col min="7" max="7" width="18.28515625" style="33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10872529362</v>
      </c>
      <c r="C9" s="22">
        <f>SUM(C10:GASTO_NE_FIN_02)</f>
        <v>1679078847.0700004</v>
      </c>
      <c r="D9" s="22">
        <f>SUM(D10:GASTO_NE_FIN_03)</f>
        <v>12551608209.07</v>
      </c>
      <c r="E9" s="22">
        <f>SUM(E10:GASTO_NE_FIN_04)</f>
        <v>11750006087.08</v>
      </c>
      <c r="F9" s="22">
        <f>SUM(F10:cvbcvb)</f>
        <v>11596277998.83</v>
      </c>
      <c r="G9" s="22">
        <f>SUM(G10:GASTO_NE_FIN_06)</f>
        <v>801602121.99000025</v>
      </c>
    </row>
    <row r="10" spans="1:7" x14ac:dyDescent="0.25">
      <c r="A10" s="23" t="s">
        <v>15</v>
      </c>
      <c r="B10" s="24">
        <v>212944296</v>
      </c>
      <c r="C10" s="24">
        <v>18473440.43</v>
      </c>
      <c r="D10" s="24">
        <v>231417736.43000001</v>
      </c>
      <c r="E10" s="24">
        <v>201242838.24000001</v>
      </c>
      <c r="F10" s="24">
        <v>200393880.58000001</v>
      </c>
      <c r="G10" s="24">
        <f>D10-E10</f>
        <v>30174898.189999998</v>
      </c>
    </row>
    <row r="11" spans="1:7" x14ac:dyDescent="0.25">
      <c r="A11" s="23" t="s">
        <v>16</v>
      </c>
      <c r="B11" s="24">
        <v>391239633</v>
      </c>
      <c r="C11" s="24">
        <v>43405802.009999998</v>
      </c>
      <c r="D11" s="24">
        <v>434645435.00999999</v>
      </c>
      <c r="E11" s="24">
        <v>406941986.66000003</v>
      </c>
      <c r="F11" s="24">
        <v>406195717.89999998</v>
      </c>
      <c r="G11" s="24">
        <f t="shared" ref="G11:G38" si="0">D11-E11</f>
        <v>27703448.349999964</v>
      </c>
    </row>
    <row r="12" spans="1:7" x14ac:dyDescent="0.25">
      <c r="A12" s="23" t="s">
        <v>17</v>
      </c>
      <c r="B12" s="24">
        <v>375543907</v>
      </c>
      <c r="C12" s="24">
        <v>-20365836.02</v>
      </c>
      <c r="D12" s="24">
        <v>355178070.98000002</v>
      </c>
      <c r="E12" s="24">
        <v>238640266.16999999</v>
      </c>
      <c r="F12" s="24">
        <v>237279708.84</v>
      </c>
      <c r="G12" s="24">
        <f t="shared" si="0"/>
        <v>116537804.81000003</v>
      </c>
    </row>
    <row r="13" spans="1:7" ht="30" x14ac:dyDescent="0.25">
      <c r="A13" s="25" t="s">
        <v>18</v>
      </c>
      <c r="B13" s="24">
        <v>211154572</v>
      </c>
      <c r="C13" s="24">
        <v>30612001.43</v>
      </c>
      <c r="D13" s="24">
        <v>241766573.43000001</v>
      </c>
      <c r="E13" s="24">
        <v>219881561.78</v>
      </c>
      <c r="F13" s="24">
        <v>217098589.00999999</v>
      </c>
      <c r="G13" s="24">
        <f t="shared" si="0"/>
        <v>21885011.650000006</v>
      </c>
    </row>
    <row r="14" spans="1:7" x14ac:dyDescent="0.25">
      <c r="A14" s="23" t="s">
        <v>19</v>
      </c>
      <c r="B14" s="24">
        <v>55147506</v>
      </c>
      <c r="C14" s="24">
        <v>15777914.73</v>
      </c>
      <c r="D14" s="24">
        <v>70925420.730000004</v>
      </c>
      <c r="E14" s="24">
        <v>65639187.299999997</v>
      </c>
      <c r="F14" s="24">
        <v>64359907.740000002</v>
      </c>
      <c r="G14" s="24">
        <f t="shared" si="0"/>
        <v>5286233.4300000072</v>
      </c>
    </row>
    <row r="15" spans="1:7" x14ac:dyDescent="0.25">
      <c r="A15" s="23" t="s">
        <v>20</v>
      </c>
      <c r="B15" s="24">
        <v>39612273</v>
      </c>
      <c r="C15" s="24">
        <v>2500463.83</v>
      </c>
      <c r="D15" s="24">
        <v>42112736.829999998</v>
      </c>
      <c r="E15" s="24">
        <v>39061832.880000003</v>
      </c>
      <c r="F15" s="24">
        <v>38933583.909999996</v>
      </c>
      <c r="G15" s="24">
        <f t="shared" si="0"/>
        <v>3050903.9499999955</v>
      </c>
    </row>
    <row r="16" spans="1:7" x14ac:dyDescent="0.25">
      <c r="A16" s="23" t="s">
        <v>21</v>
      </c>
      <c r="B16" s="24">
        <v>595382518</v>
      </c>
      <c r="C16" s="24">
        <v>-164734458.47</v>
      </c>
      <c r="D16" s="24">
        <v>430648059.52999997</v>
      </c>
      <c r="E16" s="24">
        <v>263017670.59999999</v>
      </c>
      <c r="F16" s="24">
        <v>256907552.59</v>
      </c>
      <c r="G16" s="24">
        <f t="shared" si="0"/>
        <v>167630388.92999998</v>
      </c>
    </row>
    <row r="17" spans="1:7" x14ac:dyDescent="0.25">
      <c r="A17" s="23" t="s">
        <v>22</v>
      </c>
      <c r="B17" s="24">
        <v>172334726</v>
      </c>
      <c r="C17" s="24">
        <v>-5902437.3300000001</v>
      </c>
      <c r="D17" s="24">
        <v>166432288.66999999</v>
      </c>
      <c r="E17" s="24">
        <v>136063099.50999999</v>
      </c>
      <c r="F17" s="24">
        <v>133344401.48999999</v>
      </c>
      <c r="G17" s="24">
        <f t="shared" si="0"/>
        <v>30369189.159999996</v>
      </c>
    </row>
    <row r="18" spans="1:7" x14ac:dyDescent="0.25">
      <c r="A18" s="23" t="s">
        <v>23</v>
      </c>
      <c r="B18" s="24">
        <v>362096281</v>
      </c>
      <c r="C18" s="24">
        <v>1972904.87</v>
      </c>
      <c r="D18" s="24">
        <v>364069185.87</v>
      </c>
      <c r="E18" s="24">
        <v>330348375.11000001</v>
      </c>
      <c r="F18" s="24">
        <v>329649689.42000002</v>
      </c>
      <c r="G18" s="24">
        <f t="shared" si="0"/>
        <v>33720810.75999999</v>
      </c>
    </row>
    <row r="19" spans="1:7" x14ac:dyDescent="0.25">
      <c r="A19" s="23" t="s">
        <v>24</v>
      </c>
      <c r="B19" s="24">
        <v>211572253</v>
      </c>
      <c r="C19" s="24">
        <v>8311420.0800000001</v>
      </c>
      <c r="D19" s="24">
        <v>219883673.08000001</v>
      </c>
      <c r="E19" s="24">
        <v>206562295.09999999</v>
      </c>
      <c r="F19" s="24">
        <v>206190641.72999999</v>
      </c>
      <c r="G19" s="24">
        <f t="shared" si="0"/>
        <v>13321377.980000019</v>
      </c>
    </row>
    <row r="20" spans="1:7" x14ac:dyDescent="0.25">
      <c r="A20" s="23" t="s">
        <v>25</v>
      </c>
      <c r="B20" s="24">
        <v>11298008</v>
      </c>
      <c r="C20" s="24">
        <v>60941051.549999997</v>
      </c>
      <c r="D20" s="24">
        <v>72239059.549999997</v>
      </c>
      <c r="E20" s="24">
        <v>70683672.569999993</v>
      </c>
      <c r="F20" s="24">
        <v>70641004.150000006</v>
      </c>
      <c r="G20" s="24">
        <f t="shared" si="0"/>
        <v>1555386.9800000042</v>
      </c>
    </row>
    <row r="21" spans="1:7" x14ac:dyDescent="0.25">
      <c r="A21" s="23" t="s">
        <v>26</v>
      </c>
      <c r="B21" s="24">
        <v>55104768</v>
      </c>
      <c r="C21" s="24">
        <v>2181104.35</v>
      </c>
      <c r="D21" s="24">
        <v>57285872.350000001</v>
      </c>
      <c r="E21" s="24">
        <v>51834539.43</v>
      </c>
      <c r="F21" s="24">
        <v>51658264.759999998</v>
      </c>
      <c r="G21" s="24">
        <f t="shared" si="0"/>
        <v>5451332.9200000018</v>
      </c>
    </row>
    <row r="22" spans="1:7" x14ac:dyDescent="0.25">
      <c r="A22" s="23" t="s">
        <v>27</v>
      </c>
      <c r="B22" s="24">
        <v>133199591</v>
      </c>
      <c r="C22" s="24">
        <v>65770792.200000003</v>
      </c>
      <c r="D22" s="24">
        <v>198970383.19999999</v>
      </c>
      <c r="E22" s="24">
        <v>193931104.97</v>
      </c>
      <c r="F22" s="24">
        <v>193606735.61000001</v>
      </c>
      <c r="G22" s="24">
        <f t="shared" si="0"/>
        <v>5039278.2299999893</v>
      </c>
    </row>
    <row r="23" spans="1:7" x14ac:dyDescent="0.25">
      <c r="A23" s="23" t="s">
        <v>28</v>
      </c>
      <c r="B23" s="24">
        <v>58663257</v>
      </c>
      <c r="C23" s="24">
        <v>3302280.34</v>
      </c>
      <c r="D23" s="24">
        <v>61965537.340000004</v>
      </c>
      <c r="E23" s="24">
        <v>52463046.460000001</v>
      </c>
      <c r="F23" s="24">
        <v>52387698.68</v>
      </c>
      <c r="G23" s="24">
        <f t="shared" si="0"/>
        <v>9502490.8800000027</v>
      </c>
    </row>
    <row r="24" spans="1:7" ht="30" x14ac:dyDescent="0.25">
      <c r="A24" s="25" t="s">
        <v>29</v>
      </c>
      <c r="B24" s="24">
        <v>52987535</v>
      </c>
      <c r="C24" s="24">
        <v>2230238.08</v>
      </c>
      <c r="D24" s="24">
        <v>55217773.079999998</v>
      </c>
      <c r="E24" s="24">
        <v>53382614.280000001</v>
      </c>
      <c r="F24" s="24">
        <v>53288184.299999997</v>
      </c>
      <c r="G24" s="24">
        <f t="shared" si="0"/>
        <v>1835158.799999997</v>
      </c>
    </row>
    <row r="25" spans="1:7" ht="30" x14ac:dyDescent="0.25">
      <c r="A25" s="25" t="s">
        <v>30</v>
      </c>
      <c r="B25" s="24">
        <v>306763431</v>
      </c>
      <c r="C25" s="24">
        <v>1011332419.2</v>
      </c>
      <c r="D25" s="24">
        <v>1318095850.2</v>
      </c>
      <c r="E25" s="24">
        <v>1283812333.8099999</v>
      </c>
      <c r="F25" s="24">
        <v>1250213320.3</v>
      </c>
      <c r="G25" s="24">
        <f t="shared" si="0"/>
        <v>34283516.390000105</v>
      </c>
    </row>
    <row r="26" spans="1:7" x14ac:dyDescent="0.25">
      <c r="A26" s="23" t="s">
        <v>31</v>
      </c>
      <c r="B26" s="24">
        <v>71454954</v>
      </c>
      <c r="C26" s="24">
        <v>12270037.220000001</v>
      </c>
      <c r="D26" s="24">
        <v>83724991.219999999</v>
      </c>
      <c r="E26" s="24">
        <v>80715555.010000005</v>
      </c>
      <c r="F26" s="24">
        <v>80568958.790000007</v>
      </c>
      <c r="G26" s="24">
        <f t="shared" si="0"/>
        <v>3009436.2099999934</v>
      </c>
    </row>
    <row r="27" spans="1:7" x14ac:dyDescent="0.25">
      <c r="A27" s="23" t="s">
        <v>32</v>
      </c>
      <c r="B27" s="24">
        <v>48112504</v>
      </c>
      <c r="C27" s="24">
        <v>2443790.7999999998</v>
      </c>
      <c r="D27" s="24">
        <v>50556294.799999997</v>
      </c>
      <c r="E27" s="24">
        <v>46396468.609999999</v>
      </c>
      <c r="F27" s="24">
        <v>46218697.149999999</v>
      </c>
      <c r="G27" s="24">
        <f t="shared" si="0"/>
        <v>4159826.1899999976</v>
      </c>
    </row>
    <row r="28" spans="1:7" x14ac:dyDescent="0.25">
      <c r="A28" s="23" t="s">
        <v>33</v>
      </c>
      <c r="B28" s="24">
        <v>672262982</v>
      </c>
      <c r="C28" s="24">
        <v>-10560546.34</v>
      </c>
      <c r="D28" s="24">
        <v>661702435.65999997</v>
      </c>
      <c r="E28" s="24">
        <v>631933287.71000004</v>
      </c>
      <c r="F28" s="24">
        <v>629495598.73000002</v>
      </c>
      <c r="G28" s="24">
        <f t="shared" si="0"/>
        <v>29769147.949999928</v>
      </c>
    </row>
    <row r="29" spans="1:7" x14ac:dyDescent="0.25">
      <c r="A29" s="23" t="s">
        <v>34</v>
      </c>
      <c r="B29" s="24">
        <v>95006148</v>
      </c>
      <c r="C29" s="24">
        <v>12293170.43</v>
      </c>
      <c r="D29" s="24">
        <v>107299318.43000001</v>
      </c>
      <c r="E29" s="24">
        <v>93070121.5</v>
      </c>
      <c r="F29" s="24">
        <v>92890065.790000007</v>
      </c>
      <c r="G29" s="24">
        <f t="shared" si="0"/>
        <v>14229196.930000007</v>
      </c>
    </row>
    <row r="30" spans="1:7" x14ac:dyDescent="0.25">
      <c r="A30" s="23" t="s">
        <v>35</v>
      </c>
      <c r="B30" s="24">
        <v>21381199</v>
      </c>
      <c r="C30" s="24">
        <v>4637350.93</v>
      </c>
      <c r="D30" s="24">
        <v>26018549.93</v>
      </c>
      <c r="E30" s="24">
        <v>21750897.23</v>
      </c>
      <c r="F30" s="24">
        <v>21688747.75</v>
      </c>
      <c r="G30" s="24">
        <f t="shared" si="0"/>
        <v>4267652.6999999993</v>
      </c>
    </row>
    <row r="31" spans="1:7" x14ac:dyDescent="0.25">
      <c r="A31" s="23" t="s">
        <v>36</v>
      </c>
      <c r="B31" s="24">
        <v>393374186</v>
      </c>
      <c r="C31" s="24">
        <v>-3250311.26</v>
      </c>
      <c r="D31" s="24">
        <v>390123874.74000001</v>
      </c>
      <c r="E31" s="24">
        <v>371699761.76999998</v>
      </c>
      <c r="F31" s="24">
        <v>370372133.39999998</v>
      </c>
      <c r="G31" s="24">
        <f t="shared" si="0"/>
        <v>18424112.970000029</v>
      </c>
    </row>
    <row r="32" spans="1:7" x14ac:dyDescent="0.25">
      <c r="A32" s="23" t="s">
        <v>37</v>
      </c>
      <c r="B32" s="24">
        <v>352937060</v>
      </c>
      <c r="C32" s="24">
        <v>-18302954.100000001</v>
      </c>
      <c r="D32" s="24">
        <v>334634105.89999998</v>
      </c>
      <c r="E32" s="24">
        <v>246652642.66</v>
      </c>
      <c r="F32" s="24">
        <v>246652642.66</v>
      </c>
      <c r="G32" s="24">
        <f t="shared" si="0"/>
        <v>87981463.23999998</v>
      </c>
    </row>
    <row r="33" spans="1:7" x14ac:dyDescent="0.25">
      <c r="A33" s="23" t="s">
        <v>38</v>
      </c>
      <c r="B33" s="24">
        <v>243041230</v>
      </c>
      <c r="C33" s="24">
        <v>1759500</v>
      </c>
      <c r="D33" s="24">
        <v>244800730</v>
      </c>
      <c r="E33" s="24">
        <v>244800694</v>
      </c>
      <c r="F33" s="24">
        <v>244800694</v>
      </c>
      <c r="G33" s="24">
        <f t="shared" si="0"/>
        <v>36</v>
      </c>
    </row>
    <row r="34" spans="1:7" x14ac:dyDescent="0.25">
      <c r="A34" s="23" t="s">
        <v>39</v>
      </c>
      <c r="B34" s="24">
        <v>314230866</v>
      </c>
      <c r="C34" s="24">
        <v>5977343.4699999997</v>
      </c>
      <c r="D34" s="24">
        <v>320208209.47000003</v>
      </c>
      <c r="E34" s="24">
        <v>319470270.70999998</v>
      </c>
      <c r="F34" s="24">
        <v>319470270.70999998</v>
      </c>
      <c r="G34" s="24">
        <f t="shared" si="0"/>
        <v>737938.76000005007</v>
      </c>
    </row>
    <row r="35" spans="1:7" x14ac:dyDescent="0.25">
      <c r="A35" s="23" t="s">
        <v>40</v>
      </c>
      <c r="B35" s="24">
        <v>257727076</v>
      </c>
      <c r="C35" s="24">
        <v>11829932</v>
      </c>
      <c r="D35" s="24">
        <v>269557008</v>
      </c>
      <c r="E35" s="24">
        <v>264785317</v>
      </c>
      <c r="F35" s="24">
        <v>264785317</v>
      </c>
      <c r="G35" s="24">
        <f t="shared" si="0"/>
        <v>4771691</v>
      </c>
    </row>
    <row r="36" spans="1:7" x14ac:dyDescent="0.25">
      <c r="A36" s="23" t="s">
        <v>41</v>
      </c>
      <c r="B36" s="24">
        <v>2308377618</v>
      </c>
      <c r="C36" s="24">
        <v>352019824.17000002</v>
      </c>
      <c r="D36" s="24">
        <v>2660397442.1700001</v>
      </c>
      <c r="E36" s="24">
        <v>2553050984.1799998</v>
      </c>
      <c r="F36" s="24">
        <v>2455012330.0100002</v>
      </c>
      <c r="G36" s="24">
        <f t="shared" si="0"/>
        <v>107346457.99000025</v>
      </c>
    </row>
    <row r="37" spans="1:7" x14ac:dyDescent="0.25">
      <c r="A37" s="23" t="s">
        <v>42</v>
      </c>
      <c r="B37" s="24">
        <v>67296000</v>
      </c>
      <c r="C37" s="24">
        <v>8325000</v>
      </c>
      <c r="D37" s="24">
        <v>75621000</v>
      </c>
      <c r="E37" s="24">
        <v>74917666.75</v>
      </c>
      <c r="F37" s="24">
        <v>74917666.75</v>
      </c>
      <c r="G37" s="24">
        <f t="shared" si="0"/>
        <v>703333.25</v>
      </c>
    </row>
    <row r="38" spans="1:7" x14ac:dyDescent="0.25">
      <c r="A38" s="23" t="s">
        <v>43</v>
      </c>
      <c r="B38" s="24">
        <v>2782282984</v>
      </c>
      <c r="C38" s="24">
        <v>223827608.47</v>
      </c>
      <c r="D38" s="24">
        <v>3006110592.4699998</v>
      </c>
      <c r="E38" s="24">
        <v>2987255995.0799999</v>
      </c>
      <c r="F38" s="24">
        <v>2987255995.0799999</v>
      </c>
      <c r="G38" s="24">
        <f t="shared" si="0"/>
        <v>18854597.389999866</v>
      </c>
    </row>
    <row r="39" spans="1:7" x14ac:dyDescent="0.25">
      <c r="A39" s="26" t="s">
        <v>44</v>
      </c>
      <c r="B39" s="27"/>
      <c r="C39" s="27"/>
      <c r="D39" s="27"/>
      <c r="E39" s="27"/>
      <c r="F39" s="27"/>
      <c r="G39" s="27"/>
    </row>
    <row r="40" spans="1:7" x14ac:dyDescent="0.25">
      <c r="A40" s="28" t="s">
        <v>45</v>
      </c>
      <c r="B40" s="29">
        <f>SUM(B41:cbvbcvbcv)</f>
        <v>11110212505</v>
      </c>
      <c r="C40" s="29">
        <f>SUM(C41:GASTO_E_FIN_02)</f>
        <v>1074866614.8999999</v>
      </c>
      <c r="D40" s="29">
        <f>SUM(D41:cvbcvbcbv)</f>
        <v>12185079119.900002</v>
      </c>
      <c r="E40" s="29">
        <f>SUM(E41:GASTO_E_FIN_04)</f>
        <v>12082678010.889999</v>
      </c>
      <c r="F40" s="29">
        <f>SUM(F41:GASTO_E_FIN_05)</f>
        <v>12077561572.749998</v>
      </c>
      <c r="G40" s="29">
        <f>SUM(G41:GASTO_E_FIN_06)</f>
        <v>102401109.00999945</v>
      </c>
    </row>
    <row r="41" spans="1:7" x14ac:dyDescent="0.25">
      <c r="A41" s="23" t="s">
        <v>16</v>
      </c>
      <c r="B41" s="24">
        <v>87423249</v>
      </c>
      <c r="C41" s="24">
        <v>-23561965.199999999</v>
      </c>
      <c r="D41" s="24">
        <v>63861283.799999997</v>
      </c>
      <c r="E41" s="24">
        <v>61928196.5</v>
      </c>
      <c r="F41" s="24">
        <v>61456964.740000002</v>
      </c>
      <c r="G41" s="24">
        <f t="shared" ref="G41:G58" si="1">D41-E41</f>
        <v>1933087.299999997</v>
      </c>
    </row>
    <row r="42" spans="1:7" x14ac:dyDescent="0.25">
      <c r="A42" s="23" t="s">
        <v>17</v>
      </c>
      <c r="B42" s="24">
        <v>20000000</v>
      </c>
      <c r="C42" s="24">
        <v>-3080066.46</v>
      </c>
      <c r="D42" s="24">
        <v>16919933.539999999</v>
      </c>
      <c r="E42" s="24">
        <v>7714543.21</v>
      </c>
      <c r="F42" s="24">
        <v>7714543.21</v>
      </c>
      <c r="G42" s="24">
        <f t="shared" si="1"/>
        <v>9205390.3299999982</v>
      </c>
    </row>
    <row r="43" spans="1:7" x14ac:dyDescent="0.25">
      <c r="A43" s="23" t="s">
        <v>21</v>
      </c>
      <c r="B43" s="24">
        <v>4727004857</v>
      </c>
      <c r="C43" s="24">
        <v>361460756.5</v>
      </c>
      <c r="D43" s="24">
        <v>5088465613.5</v>
      </c>
      <c r="E43" s="24">
        <v>5048322184.6300001</v>
      </c>
      <c r="F43" s="24">
        <v>5048322184.6300001</v>
      </c>
      <c r="G43" s="24">
        <f t="shared" si="1"/>
        <v>40143428.869999886</v>
      </c>
    </row>
    <row r="44" spans="1:7" x14ac:dyDescent="0.25">
      <c r="A44" s="23" t="s">
        <v>22</v>
      </c>
      <c r="B44" s="24">
        <v>0</v>
      </c>
      <c r="C44" s="24">
        <v>11134718.75</v>
      </c>
      <c r="D44" s="24">
        <v>11134718.75</v>
      </c>
      <c r="E44" s="24">
        <v>9923154.8300000001</v>
      </c>
      <c r="F44" s="24">
        <v>9923154.8300000001</v>
      </c>
      <c r="G44" s="24">
        <f t="shared" si="1"/>
        <v>1211563.92</v>
      </c>
    </row>
    <row r="45" spans="1:7" x14ac:dyDescent="0.25">
      <c r="A45" s="23" t="s">
        <v>24</v>
      </c>
      <c r="B45" s="24">
        <v>48919519</v>
      </c>
      <c r="C45" s="24">
        <v>-48896434.82</v>
      </c>
      <c r="D45" s="24">
        <v>23084.18</v>
      </c>
      <c r="E45" s="24">
        <v>0</v>
      </c>
      <c r="F45" s="24">
        <v>0</v>
      </c>
      <c r="G45" s="24">
        <f t="shared" si="1"/>
        <v>23084.18</v>
      </c>
    </row>
    <row r="46" spans="1:7" x14ac:dyDescent="0.25">
      <c r="A46" s="23" t="s">
        <v>27</v>
      </c>
      <c r="B46" s="24">
        <v>19329439</v>
      </c>
      <c r="C46" s="24">
        <v>-3752082.58</v>
      </c>
      <c r="D46" s="24">
        <v>15577356.42</v>
      </c>
      <c r="E46" s="24">
        <v>15344794.720000001</v>
      </c>
      <c r="F46" s="24">
        <v>15344794.720000001</v>
      </c>
      <c r="G46" s="24">
        <f t="shared" si="1"/>
        <v>232561.69999999925</v>
      </c>
    </row>
    <row r="47" spans="1:7" ht="30" x14ac:dyDescent="0.25">
      <c r="A47" s="25" t="s">
        <v>29</v>
      </c>
      <c r="B47" s="24">
        <v>2500000</v>
      </c>
      <c r="C47" s="24">
        <v>18807570.079999998</v>
      </c>
      <c r="D47" s="24">
        <v>21307570.079999998</v>
      </c>
      <c r="E47" s="24">
        <v>18815575.989999998</v>
      </c>
      <c r="F47" s="24">
        <v>18815575.989999998</v>
      </c>
      <c r="G47" s="24">
        <f t="shared" si="1"/>
        <v>2491994.09</v>
      </c>
    </row>
    <row r="48" spans="1:7" ht="30" x14ac:dyDescent="0.25">
      <c r="A48" s="25" t="s">
        <v>30</v>
      </c>
      <c r="B48" s="24">
        <v>415788800</v>
      </c>
      <c r="C48" s="24">
        <v>323780057</v>
      </c>
      <c r="D48" s="24">
        <v>739568857</v>
      </c>
      <c r="E48" s="24">
        <v>722603529.90999997</v>
      </c>
      <c r="F48" s="24">
        <v>722603529.90999997</v>
      </c>
      <c r="G48" s="24">
        <f t="shared" si="1"/>
        <v>16965327.090000033</v>
      </c>
    </row>
    <row r="49" spans="1:7" x14ac:dyDescent="0.25">
      <c r="A49" s="25" t="s">
        <v>31</v>
      </c>
      <c r="B49" s="24">
        <v>0</v>
      </c>
      <c r="C49" s="24">
        <v>2355060</v>
      </c>
      <c r="D49" s="24">
        <v>2355060</v>
      </c>
      <c r="E49" s="24">
        <v>2355059.9900000002</v>
      </c>
      <c r="F49" s="24">
        <v>2355059.9900000002</v>
      </c>
      <c r="G49" s="24">
        <f t="shared" si="1"/>
        <v>9.9999997764825821E-3</v>
      </c>
    </row>
    <row r="50" spans="1:7" x14ac:dyDescent="0.25">
      <c r="A50" s="25" t="s">
        <v>32</v>
      </c>
      <c r="B50" s="24">
        <v>0</v>
      </c>
      <c r="C50" s="24">
        <v>14691142.59</v>
      </c>
      <c r="D50" s="24">
        <v>14691142.59</v>
      </c>
      <c r="E50" s="24">
        <v>14691142.59</v>
      </c>
      <c r="F50" s="24">
        <v>14691142.59</v>
      </c>
      <c r="G50" s="24">
        <f t="shared" si="1"/>
        <v>0</v>
      </c>
    </row>
    <row r="51" spans="1:7" x14ac:dyDescent="0.25">
      <c r="A51" s="23" t="s">
        <v>33</v>
      </c>
      <c r="B51" s="24">
        <v>55225847</v>
      </c>
      <c r="C51" s="24">
        <v>29709639.02</v>
      </c>
      <c r="D51" s="24">
        <v>84935486.019999996</v>
      </c>
      <c r="E51" s="24">
        <v>65089149.5</v>
      </c>
      <c r="F51" s="24">
        <v>65089149.5</v>
      </c>
      <c r="G51" s="24">
        <f t="shared" si="1"/>
        <v>19846336.519999996</v>
      </c>
    </row>
    <row r="52" spans="1:7" x14ac:dyDescent="0.25">
      <c r="A52" s="23" t="s">
        <v>34</v>
      </c>
      <c r="B52" s="24">
        <v>0</v>
      </c>
      <c r="C52" s="24">
        <v>22889892.18</v>
      </c>
      <c r="D52" s="24">
        <v>22889892.18</v>
      </c>
      <c r="E52" s="24">
        <v>22889892.18</v>
      </c>
      <c r="F52" s="24">
        <v>22889892.18</v>
      </c>
      <c r="G52" s="24">
        <f t="shared" si="1"/>
        <v>0</v>
      </c>
    </row>
    <row r="53" spans="1:7" x14ac:dyDescent="0.25">
      <c r="A53" s="23" t="s">
        <v>36</v>
      </c>
      <c r="B53" s="24">
        <v>32009400</v>
      </c>
      <c r="C53" s="24">
        <v>7328201.0099999998</v>
      </c>
      <c r="D53" s="24">
        <v>39337601.009999998</v>
      </c>
      <c r="E53" s="24">
        <v>33323933.489999998</v>
      </c>
      <c r="F53" s="24">
        <v>33323933.489999998</v>
      </c>
      <c r="G53" s="24">
        <f t="shared" si="1"/>
        <v>6013667.5199999996</v>
      </c>
    </row>
    <row r="54" spans="1:7" x14ac:dyDescent="0.25">
      <c r="A54" s="23" t="s">
        <v>38</v>
      </c>
      <c r="B54" s="24">
        <v>0</v>
      </c>
      <c r="C54" s="24">
        <v>1187578.1100000001</v>
      </c>
      <c r="D54" s="24">
        <v>1187578.1100000001</v>
      </c>
      <c r="E54" s="24">
        <v>1187578.1100000001</v>
      </c>
      <c r="F54" s="24">
        <v>1187578.1100000001</v>
      </c>
      <c r="G54" s="24">
        <f t="shared" si="1"/>
        <v>0</v>
      </c>
    </row>
    <row r="55" spans="1:7" x14ac:dyDescent="0.25">
      <c r="A55" s="23" t="s">
        <v>39</v>
      </c>
      <c r="B55" s="24">
        <v>0</v>
      </c>
      <c r="C55" s="24">
        <v>37297598.399999999</v>
      </c>
      <c r="D55" s="24">
        <v>37297598.399999999</v>
      </c>
      <c r="E55" s="24">
        <v>34105204.899999999</v>
      </c>
      <c r="F55" s="24">
        <v>34105204.899999999</v>
      </c>
      <c r="G55" s="24">
        <f t="shared" si="1"/>
        <v>3192393.5</v>
      </c>
    </row>
    <row r="56" spans="1:7" x14ac:dyDescent="0.25">
      <c r="A56" s="23" t="s">
        <v>41</v>
      </c>
      <c r="B56" s="24">
        <v>4132871496</v>
      </c>
      <c r="C56" s="24">
        <v>243741140.11000001</v>
      </c>
      <c r="D56" s="24">
        <v>4376612636.1099997</v>
      </c>
      <c r="E56" s="24">
        <v>4376180838.8299999</v>
      </c>
      <c r="F56" s="24">
        <v>4371535632.4499998</v>
      </c>
      <c r="G56" s="24">
        <f t="shared" si="1"/>
        <v>431797.27999973297</v>
      </c>
    </row>
    <row r="57" spans="1:7" x14ac:dyDescent="0.25">
      <c r="A57" s="23" t="s">
        <v>42</v>
      </c>
      <c r="B57" s="24">
        <v>0</v>
      </c>
      <c r="C57" s="24">
        <v>17851732.850000001</v>
      </c>
      <c r="D57" s="24">
        <v>17851732.850000001</v>
      </c>
      <c r="E57" s="24">
        <v>17851732.850000001</v>
      </c>
      <c r="F57" s="24">
        <v>17851732.850000001</v>
      </c>
      <c r="G57" s="24">
        <f t="shared" si="1"/>
        <v>0</v>
      </c>
    </row>
    <row r="58" spans="1:7" x14ac:dyDescent="0.25">
      <c r="A58" s="23" t="s">
        <v>43</v>
      </c>
      <c r="B58" s="24">
        <v>1569139898</v>
      </c>
      <c r="C58" s="24">
        <v>61922077.359999999</v>
      </c>
      <c r="D58" s="24">
        <v>1631061975.3599999</v>
      </c>
      <c r="E58" s="24">
        <v>1630351498.6600001</v>
      </c>
      <c r="F58" s="24">
        <v>1630351498.6600001</v>
      </c>
      <c r="G58" s="24">
        <f t="shared" si="1"/>
        <v>710476.69999980927</v>
      </c>
    </row>
    <row r="59" spans="1:7" x14ac:dyDescent="0.25">
      <c r="A59" s="26" t="s">
        <v>44</v>
      </c>
      <c r="B59" s="30"/>
      <c r="C59" s="30"/>
      <c r="D59" s="30"/>
      <c r="E59" s="30"/>
      <c r="F59" s="30"/>
      <c r="G59" s="30"/>
    </row>
    <row r="60" spans="1:7" x14ac:dyDescent="0.25">
      <c r="A60" s="28" t="s">
        <v>46</v>
      </c>
      <c r="B60" s="29">
        <f>GASTO_NE_T1+vcvcbvcbcvb</f>
        <v>21982741867</v>
      </c>
      <c r="C60" s="29">
        <f>cvbvcbcbvbc+cvbcbvbcvbvc</f>
        <v>2753945461.9700003</v>
      </c>
      <c r="D60" s="29">
        <f>vcbvbcbdfgfdg+GASTO_E_T3</f>
        <v>24736687328.970001</v>
      </c>
      <c r="E60" s="29">
        <f>GASTO_NE_T4+GASTO_E_T4</f>
        <v>23832684097.970001</v>
      </c>
      <c r="F60" s="29">
        <f>GASTO_NE_T5+GASTO_E_T5</f>
        <v>23673839571.579998</v>
      </c>
      <c r="G60" s="29">
        <f>GASTO_NE_T6+GASTO_E_T6</f>
        <v>904003230.99999976</v>
      </c>
    </row>
    <row r="61" spans="1:7" x14ac:dyDescent="0.25">
      <c r="A61" s="31"/>
      <c r="B61" s="32"/>
      <c r="C61" s="32"/>
      <c r="D61" s="32"/>
      <c r="E61" s="32"/>
      <c r="F61" s="32"/>
      <c r="G61" s="32"/>
    </row>
    <row r="62" spans="1:7" hidden="1" x14ac:dyDescent="0.25">
      <c r="A62"/>
      <c r="B62"/>
      <c r="C62"/>
      <c r="D62"/>
      <c r="E62"/>
      <c r="F62"/>
      <c r="G62"/>
    </row>
    <row r="63" spans="1:7" hidden="1" x14ac:dyDescent="0.25">
      <c r="A63"/>
      <c r="B63"/>
      <c r="C63"/>
      <c r="D63"/>
      <c r="E63"/>
      <c r="F63"/>
      <c r="G63"/>
    </row>
    <row r="64" spans="1:7" hidden="1" x14ac:dyDescent="0.25">
      <c r="A64"/>
      <c r="B64"/>
      <c r="C64"/>
      <c r="D64"/>
      <c r="E64"/>
      <c r="F64"/>
      <c r="G64"/>
    </row>
    <row r="65" spans="1:7" hidden="1" x14ac:dyDescent="0.25">
      <c r="A65"/>
      <c r="B65"/>
      <c r="C65"/>
      <c r="D65"/>
      <c r="E65"/>
      <c r="F65"/>
      <c r="G65"/>
    </row>
    <row r="66" spans="1:7" hidden="1" x14ac:dyDescent="0.25">
      <c r="A66"/>
      <c r="B66"/>
      <c r="C66"/>
      <c r="D66"/>
      <c r="E66"/>
      <c r="F66"/>
      <c r="G66"/>
    </row>
    <row r="67" spans="1:7" hidden="1" x14ac:dyDescent="0.25">
      <c r="A67"/>
      <c r="B67"/>
      <c r="C67"/>
      <c r="D67"/>
      <c r="E67"/>
      <c r="F67"/>
      <c r="G67"/>
    </row>
    <row r="68" spans="1:7" hidden="1" x14ac:dyDescent="0.25">
      <c r="A68"/>
      <c r="B68"/>
      <c r="C68"/>
      <c r="D68"/>
      <c r="E68"/>
      <c r="F68"/>
      <c r="G68"/>
    </row>
    <row r="69" spans="1:7" hidden="1" x14ac:dyDescent="0.25">
      <c r="A69"/>
      <c r="B69"/>
      <c r="C69"/>
      <c r="D69"/>
      <c r="E69"/>
      <c r="F69"/>
      <c r="G69"/>
    </row>
    <row r="70" spans="1:7" hidden="1" x14ac:dyDescent="0.25">
      <c r="A70"/>
      <c r="B70"/>
      <c r="C70"/>
      <c r="D70"/>
      <c r="E70"/>
      <c r="F70"/>
      <c r="G70"/>
    </row>
    <row r="71" spans="1:7" hidden="1" x14ac:dyDescent="0.25">
      <c r="A71"/>
      <c r="B71"/>
      <c r="C71"/>
      <c r="D71"/>
      <c r="E71"/>
      <c r="F71"/>
      <c r="G71"/>
    </row>
    <row r="72" spans="1:7" hidden="1" x14ac:dyDescent="0.25">
      <c r="A72"/>
      <c r="B72"/>
      <c r="C72"/>
      <c r="D72"/>
      <c r="E72"/>
      <c r="F72"/>
      <c r="G72"/>
    </row>
    <row r="73" spans="1:7" hidden="1" x14ac:dyDescent="0.25">
      <c r="A73"/>
      <c r="B73"/>
      <c r="C73"/>
      <c r="D73"/>
      <c r="E73"/>
      <c r="F73"/>
      <c r="G73"/>
    </row>
    <row r="74" spans="1:7" hidden="1" x14ac:dyDescent="0.25">
      <c r="A74"/>
      <c r="B74"/>
      <c r="C74"/>
      <c r="D74"/>
      <c r="E74"/>
      <c r="F74"/>
      <c r="G74"/>
    </row>
    <row r="75" spans="1:7" hidden="1" x14ac:dyDescent="0.25">
      <c r="A75"/>
      <c r="B75"/>
      <c r="C75"/>
      <c r="D75"/>
      <c r="E75"/>
      <c r="F75"/>
      <c r="G75"/>
    </row>
    <row r="76" spans="1:7" hidden="1" x14ac:dyDescent="0.25">
      <c r="A76"/>
      <c r="B76"/>
      <c r="C76"/>
      <c r="D76"/>
      <c r="E76"/>
      <c r="F76"/>
      <c r="G76"/>
    </row>
    <row r="77" spans="1:7" x14ac:dyDescent="0.25"/>
    <row r="78" spans="1:7" hidden="1" x14ac:dyDescent="0.25"/>
    <row r="79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0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2022-03-30T21:02:37Z</dcterms:created>
  <dcterms:modified xsi:type="dcterms:W3CDTF">2022-03-30T21:03:04Z</dcterms:modified>
</cp:coreProperties>
</file>