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b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'Formato 6 b)'!$B$59</definedName>
    <definedName name="cvbcbvbcvbvc">'Formato 6 b)'!$C$40</definedName>
    <definedName name="cvbcvb">'Formato 6 b)'!$F$39</definedName>
    <definedName name="cvbcvbcbv">'Formato 6 b)'!$D$59</definedName>
    <definedName name="cvbvcbcbvbc">'Formato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1">'Formato 6 b)'!$B$59</definedName>
    <definedName name="GASTO_E_FIN_02">'Formato 6 b)'!$C$59</definedName>
    <definedName name="GASTO_E_FIN_03">'Formato 6 b)'!$D$59</definedName>
    <definedName name="GASTO_E_FIN_04">'Formato 6 b)'!$E$59</definedName>
    <definedName name="GASTO_E_FIN_05">'Formato 6 b)'!$F$59</definedName>
    <definedName name="GASTO_E_FIN_06">'Formato 6 b)'!$G$59</definedName>
    <definedName name="GASTO_E_T1">'Formato 6 b)'!$B$40</definedName>
    <definedName name="GASTO_E_T2">'Formato 6 b)'!$C$40</definedName>
    <definedName name="GASTO_E_T3">'Formato 6 b)'!$D$40</definedName>
    <definedName name="GASTO_E_T4">'Formato 6 b)'!$E$40</definedName>
    <definedName name="GASTO_E_T5">'Formato 6 b)'!$F$40</definedName>
    <definedName name="GASTO_E_T6">'Formato 6 b)'!$G$40</definedName>
    <definedName name="GASTO_NE_FIN_01">'Formato 6 b)'!$B$39</definedName>
    <definedName name="GASTO_NE_FIN_02">'Formato 6 b)'!$C$39</definedName>
    <definedName name="GASTO_NE_FIN_03">'Formato 6 b)'!$D$39</definedName>
    <definedName name="GASTO_NE_FIN_04">'Formato 6 b)'!$E$39</definedName>
    <definedName name="GASTO_NE_FIN_05">'Formato 6 b)'!$F$39</definedName>
    <definedName name="GASTO_NE_FIN_06">'Formato 6 b)'!$G$39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'Formato 6 b)'!$D$9</definedName>
    <definedName name="vcvcbvcbcvb">'Formato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 s="1"/>
  <c r="F40" i="1"/>
  <c r="E40" i="1"/>
  <c r="E60" i="1" s="1"/>
  <c r="D40" i="1"/>
  <c r="D60" i="1" s="1"/>
  <c r="C40" i="1"/>
  <c r="B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9" i="1"/>
  <c r="F60" i="1" s="1"/>
  <c r="E9" i="1"/>
  <c r="D9" i="1"/>
  <c r="C9" i="1"/>
  <c r="C60" i="1" s="1"/>
  <c r="B9" i="1"/>
  <c r="B60" i="1" s="1"/>
  <c r="G60" i="1" l="1"/>
</calcChain>
</file>

<file path=xl/sharedStrings.xml><?xml version="1.0" encoding="utf-8"?>
<sst xmlns="http://schemas.openxmlformats.org/spreadsheetml/2006/main" count="66" uniqueCount="47">
  <si>
    <t>Formato 6 b) Estado Analítico del Ejercicio del Presupuesto de Egresos Detallado - LDF 
                        (Clasificación Administrativa)</t>
  </si>
  <si>
    <t>Poder Ejecutivo del Estado de Campeche (a)</t>
  </si>
  <si>
    <t>Estado Analítico del Ejercicio del Presupuesto de Egresos Detallado - LDF</t>
  </si>
  <si>
    <t>Clasificación Administrativa</t>
  </si>
  <si>
    <t>Del 1 de enero al 30 de septiembre de 2020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</si>
  <si>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</si>
  <si>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</si>
  <si>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</si>
  <si>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</si>
  <si>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</si>
  <si>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</si>
  <si>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</si>
  <si>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</si>
  <si>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</si>
  <si>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</si>
  <si>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Oficina del Gobernador</t>
  </si>
  <si>
    <t>Secretaría General de Gobierno</t>
  </si>
  <si>
    <t>Secretaría de Finanzas</t>
  </si>
  <si>
    <t>Secretaría de Administración E Innovación Gubernamental</t>
  </si>
  <si>
    <t>Secretaría de La Contraloría</t>
  </si>
  <si>
    <t>Secretaría de Planeación</t>
  </si>
  <si>
    <t>Secretaría de Educación</t>
  </si>
  <si>
    <t>Secretaría de Cultura</t>
  </si>
  <si>
    <t>Secretaría de Salud</t>
  </si>
  <si>
    <t>Secretaría de Desarrollo Social y Humano</t>
  </si>
  <si>
    <t>Secretaría de Desarrollo Energético Sustentable</t>
  </si>
  <si>
    <t>Secretaría de Desarrollo Económico</t>
  </si>
  <si>
    <t>Secretaría de Desarrollo Rural</t>
  </si>
  <si>
    <t>Secretaría de Pesca y Acuacultura</t>
  </si>
  <si>
    <t>Secretaría de Medio Ambiente, Biodiversidad y Cambio Climático</t>
  </si>
  <si>
    <t>Secretaría de Desarrollo Urbano, Obras Públicas e Infraestructura</t>
  </si>
  <si>
    <t>Secretaría de Turismo</t>
  </si>
  <si>
    <t>Secretaría de Trabajo y Previsión Social</t>
  </si>
  <si>
    <t>Secretaría de Seguridad Pública</t>
  </si>
  <si>
    <t>Secretaría de Protección Civil</t>
  </si>
  <si>
    <t>Consejería Jurídica</t>
  </si>
  <si>
    <t>Fiscalía General del Estado de Campeche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</si>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</sst>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9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indent="6"/>
      <protection locked="0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wrapText="1" indent="6"/>
      <protection locked="0"/>
    </xf>
    <xf numFmtId="0" fontId="3" fillId="3" borderId="12" xfId="0" applyFont="1" applyFill="1" applyBorder="1" applyAlignment="1">
      <alignment vertical="center"/>
    </xf>
    <xf numFmtId="4" fontId="1" fillId="3" borderId="12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164" fontId="1" fillId="3" borderId="12" xfId="1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65" fontId="5" fillId="0" borderId="11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sep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topLeftCell="A25" workbookViewId="0">
      <selection activeCell="B24" sqref="B24"/>
    </sheetView>
  </sheetViews>
  <sheetFormatPr baseColWidth="10" defaultColWidth="0" defaultRowHeight="15" zeroHeight="1" x14ac:dyDescent="0.25"/>
  <cols>
    <col min="1" max="1" width="59.28515625" style="33" customWidth="1"/>
    <col min="2" max="6" width="20.7109375" style="33" customWidth="1"/>
    <col min="7" max="7" width="18.28515625" style="33" customWidth="1"/>
    <col min="8" max="16384" width="11.4257812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SUM(B10:GASTO_NE_FIN_01)</f>
        <v>10872529362</v>
      </c>
      <c r="C9" s="22">
        <f>SUM(C10:GASTO_NE_FIN_02)</f>
        <v>1569315049.3600001</v>
      </c>
      <c r="D9" s="22">
        <f>SUM(D10:GASTO_NE_FIN_03)</f>
        <v>12441844411.360001</v>
      </c>
      <c r="E9" s="22">
        <f>SUM(E10:GASTO_NE_FIN_04)</f>
        <v>8098668738.0900002</v>
      </c>
      <c r="F9" s="22">
        <f>SUM(F10:cvbcvb)</f>
        <v>8067414754.8200006</v>
      </c>
      <c r="G9" s="22">
        <f>SUM(G10:GASTO_NE_FIN_06)</f>
        <v>4343175673.2700005</v>
      </c>
    </row>
    <row r="10" spans="1:7" x14ac:dyDescent="0.25">
      <c r="A10" s="23" t="s">
        <v>15</v>
      </c>
      <c r="B10" s="24">
        <v>212944296</v>
      </c>
      <c r="C10" s="24">
        <v>18344974.489999998</v>
      </c>
      <c r="D10" s="24">
        <v>231289270.49000001</v>
      </c>
      <c r="E10" s="24">
        <v>123673078.93000001</v>
      </c>
      <c r="F10" s="24">
        <v>123250477.59</v>
      </c>
      <c r="G10" s="24">
        <f>D10-E10</f>
        <v>107616191.56</v>
      </c>
    </row>
    <row r="11" spans="1:7" x14ac:dyDescent="0.25">
      <c r="A11" s="23" t="s">
        <v>16</v>
      </c>
      <c r="B11" s="24">
        <v>391239633</v>
      </c>
      <c r="C11" s="24">
        <v>37017412.469999999</v>
      </c>
      <c r="D11" s="24">
        <v>428257045.47000003</v>
      </c>
      <c r="E11" s="24">
        <v>254693736.30000001</v>
      </c>
      <c r="F11" s="24">
        <v>254420852.91999999</v>
      </c>
      <c r="G11" s="24">
        <f t="shared" ref="G11:G38" si="0">D11-E11</f>
        <v>173563309.17000002</v>
      </c>
    </row>
    <row r="12" spans="1:7" x14ac:dyDescent="0.25">
      <c r="A12" s="23" t="s">
        <v>17</v>
      </c>
      <c r="B12" s="24">
        <v>375543907</v>
      </c>
      <c r="C12" s="24">
        <v>-11249112.970000001</v>
      </c>
      <c r="D12" s="24">
        <v>364294794.02999997</v>
      </c>
      <c r="E12" s="24">
        <v>160394930.41</v>
      </c>
      <c r="F12" s="24">
        <v>160075054.13</v>
      </c>
      <c r="G12" s="24">
        <f t="shared" si="0"/>
        <v>203899863.61999997</v>
      </c>
    </row>
    <row r="13" spans="1:7" ht="30" x14ac:dyDescent="0.25">
      <c r="A13" s="25" t="s">
        <v>18</v>
      </c>
      <c r="B13" s="24">
        <v>211154572</v>
      </c>
      <c r="C13" s="24">
        <v>9789909.0899999999</v>
      </c>
      <c r="D13" s="24">
        <v>220944481.09</v>
      </c>
      <c r="E13" s="24">
        <v>123356503.28</v>
      </c>
      <c r="F13" s="24">
        <v>122755561.90000001</v>
      </c>
      <c r="G13" s="24">
        <f t="shared" si="0"/>
        <v>97587977.810000002</v>
      </c>
    </row>
    <row r="14" spans="1:7" x14ac:dyDescent="0.25">
      <c r="A14" s="23" t="s">
        <v>19</v>
      </c>
      <c r="B14" s="24">
        <v>55147506</v>
      </c>
      <c r="C14" s="24">
        <v>16128889.51</v>
      </c>
      <c r="D14" s="24">
        <v>71276395.510000005</v>
      </c>
      <c r="E14" s="24">
        <v>44170760.850000001</v>
      </c>
      <c r="F14" s="24">
        <v>44082358.130000003</v>
      </c>
      <c r="G14" s="24">
        <f t="shared" si="0"/>
        <v>27105634.660000004</v>
      </c>
    </row>
    <row r="15" spans="1:7" x14ac:dyDescent="0.25">
      <c r="A15" s="23" t="s">
        <v>20</v>
      </c>
      <c r="B15" s="24">
        <v>39612273</v>
      </c>
      <c r="C15" s="24">
        <v>2346515.75</v>
      </c>
      <c r="D15" s="24">
        <v>41958788.75</v>
      </c>
      <c r="E15" s="24">
        <v>25615119.82</v>
      </c>
      <c r="F15" s="24">
        <v>25567848.5</v>
      </c>
      <c r="G15" s="24">
        <f t="shared" si="0"/>
        <v>16343668.93</v>
      </c>
    </row>
    <row r="16" spans="1:7" x14ac:dyDescent="0.25">
      <c r="A16" s="23" t="s">
        <v>21</v>
      </c>
      <c r="B16" s="24">
        <v>595382518</v>
      </c>
      <c r="C16" s="24">
        <v>-43842025.289999999</v>
      </c>
      <c r="D16" s="24">
        <v>551540492.71000004</v>
      </c>
      <c r="E16" s="24">
        <v>270027169.07999998</v>
      </c>
      <c r="F16" s="24">
        <v>269215814.22000003</v>
      </c>
      <c r="G16" s="24">
        <f t="shared" si="0"/>
        <v>281513323.63000005</v>
      </c>
    </row>
    <row r="17" spans="1:7" x14ac:dyDescent="0.25">
      <c r="A17" s="23" t="s">
        <v>22</v>
      </c>
      <c r="B17" s="24">
        <v>172334726</v>
      </c>
      <c r="C17" s="24">
        <v>1802393.63</v>
      </c>
      <c r="D17" s="24">
        <v>174137119.63</v>
      </c>
      <c r="E17" s="24">
        <v>78765853.010000005</v>
      </c>
      <c r="F17" s="24">
        <v>78522712.659999996</v>
      </c>
      <c r="G17" s="24">
        <f t="shared" si="0"/>
        <v>95371266.61999999</v>
      </c>
    </row>
    <row r="18" spans="1:7" x14ac:dyDescent="0.25">
      <c r="A18" s="23" t="s">
        <v>23</v>
      </c>
      <c r="B18" s="24">
        <v>362096281</v>
      </c>
      <c r="C18" s="24">
        <v>22194153.760000002</v>
      </c>
      <c r="D18" s="24">
        <v>384290434.75999999</v>
      </c>
      <c r="E18" s="24">
        <v>235033810.44999999</v>
      </c>
      <c r="F18" s="24">
        <v>234032436.18000001</v>
      </c>
      <c r="G18" s="24">
        <f t="shared" si="0"/>
        <v>149256624.31</v>
      </c>
    </row>
    <row r="19" spans="1:7" x14ac:dyDescent="0.25">
      <c r="A19" s="23" t="s">
        <v>24</v>
      </c>
      <c r="B19" s="24">
        <v>211572253</v>
      </c>
      <c r="C19" s="24">
        <v>19154009.649999999</v>
      </c>
      <c r="D19" s="24">
        <v>230726262.65000001</v>
      </c>
      <c r="E19" s="24">
        <v>142339826.56999999</v>
      </c>
      <c r="F19" s="24">
        <v>137201231.28999999</v>
      </c>
      <c r="G19" s="24">
        <f t="shared" si="0"/>
        <v>88386436.080000013</v>
      </c>
    </row>
    <row r="20" spans="1:7" x14ac:dyDescent="0.25">
      <c r="A20" s="23" t="s">
        <v>25</v>
      </c>
      <c r="B20" s="24">
        <v>11298008</v>
      </c>
      <c r="C20" s="24">
        <v>61440085.460000001</v>
      </c>
      <c r="D20" s="24">
        <v>72738093.459999993</v>
      </c>
      <c r="E20" s="24">
        <v>37611028.939999998</v>
      </c>
      <c r="F20" s="24">
        <v>37594208.740000002</v>
      </c>
      <c r="G20" s="24">
        <f t="shared" si="0"/>
        <v>35127064.519999996</v>
      </c>
    </row>
    <row r="21" spans="1:7" x14ac:dyDescent="0.25">
      <c r="A21" s="23" t="s">
        <v>26</v>
      </c>
      <c r="B21" s="24">
        <v>55104768</v>
      </c>
      <c r="C21" s="24">
        <v>1538974.46</v>
      </c>
      <c r="D21" s="24">
        <v>56643742.460000001</v>
      </c>
      <c r="E21" s="24">
        <v>35222480.409999996</v>
      </c>
      <c r="F21" s="24">
        <v>35154447.979999997</v>
      </c>
      <c r="G21" s="24">
        <f t="shared" si="0"/>
        <v>21421262.050000004</v>
      </c>
    </row>
    <row r="22" spans="1:7" x14ac:dyDescent="0.25">
      <c r="A22" s="23" t="s">
        <v>27</v>
      </c>
      <c r="B22" s="24">
        <v>133199591</v>
      </c>
      <c r="C22" s="24">
        <v>61316928.590000004</v>
      </c>
      <c r="D22" s="24">
        <v>194516519.59</v>
      </c>
      <c r="E22" s="24">
        <v>151024749.72</v>
      </c>
      <c r="F22" s="24">
        <v>150630855.18000001</v>
      </c>
      <c r="G22" s="24">
        <f t="shared" si="0"/>
        <v>43491769.870000005</v>
      </c>
    </row>
    <row r="23" spans="1:7" x14ac:dyDescent="0.25">
      <c r="A23" s="23" t="s">
        <v>28</v>
      </c>
      <c r="B23" s="24">
        <v>58663257</v>
      </c>
      <c r="C23" s="24">
        <v>1937499.46</v>
      </c>
      <c r="D23" s="24">
        <v>60600756.460000001</v>
      </c>
      <c r="E23" s="24">
        <v>41774521.289999999</v>
      </c>
      <c r="F23" s="24">
        <v>41746630.310000002</v>
      </c>
      <c r="G23" s="24">
        <f t="shared" si="0"/>
        <v>18826235.170000002</v>
      </c>
    </row>
    <row r="24" spans="1:7" ht="30" x14ac:dyDescent="0.25">
      <c r="A24" s="25" t="s">
        <v>29</v>
      </c>
      <c r="B24" s="24">
        <v>52987535</v>
      </c>
      <c r="C24" s="24">
        <v>1636994.13</v>
      </c>
      <c r="D24" s="24">
        <v>54624529.130000003</v>
      </c>
      <c r="E24" s="24">
        <v>38457315.939999998</v>
      </c>
      <c r="F24" s="24">
        <v>38422802.380000003</v>
      </c>
      <c r="G24" s="24">
        <f t="shared" si="0"/>
        <v>16167213.190000005</v>
      </c>
    </row>
    <row r="25" spans="1:7" ht="30" x14ac:dyDescent="0.25">
      <c r="A25" s="25" t="s">
        <v>30</v>
      </c>
      <c r="B25" s="24">
        <v>306763431</v>
      </c>
      <c r="C25" s="24">
        <v>998092991.63</v>
      </c>
      <c r="D25" s="24">
        <v>1304856422.6300001</v>
      </c>
      <c r="E25" s="24">
        <v>730331839.74000001</v>
      </c>
      <c r="F25" s="24">
        <v>729248587.61000001</v>
      </c>
      <c r="G25" s="24">
        <f t="shared" si="0"/>
        <v>574524582.8900001</v>
      </c>
    </row>
    <row r="26" spans="1:7" x14ac:dyDescent="0.25">
      <c r="A26" s="23" t="s">
        <v>31</v>
      </c>
      <c r="B26" s="24">
        <v>71454954</v>
      </c>
      <c r="C26" s="24">
        <v>7105170.2699999996</v>
      </c>
      <c r="D26" s="24">
        <v>78560124.269999996</v>
      </c>
      <c r="E26" s="24">
        <v>55799675.890000001</v>
      </c>
      <c r="F26" s="24">
        <v>55747100.57</v>
      </c>
      <c r="G26" s="24">
        <f t="shared" si="0"/>
        <v>22760448.379999995</v>
      </c>
    </row>
    <row r="27" spans="1:7" x14ac:dyDescent="0.25">
      <c r="A27" s="23" t="s">
        <v>32</v>
      </c>
      <c r="B27" s="24">
        <v>48112504</v>
      </c>
      <c r="C27" s="24">
        <v>2138514.08</v>
      </c>
      <c r="D27" s="24">
        <v>50251018.079999998</v>
      </c>
      <c r="E27" s="24">
        <v>31275672.07</v>
      </c>
      <c r="F27" s="24">
        <v>31200067.530000001</v>
      </c>
      <c r="G27" s="24">
        <f t="shared" si="0"/>
        <v>18975346.009999998</v>
      </c>
    </row>
    <row r="28" spans="1:7" x14ac:dyDescent="0.25">
      <c r="A28" s="23" t="s">
        <v>33</v>
      </c>
      <c r="B28" s="24">
        <v>672262982</v>
      </c>
      <c r="C28" s="24">
        <v>-24417304.98</v>
      </c>
      <c r="D28" s="24">
        <v>647845677.01999998</v>
      </c>
      <c r="E28" s="24">
        <v>435957738.70999998</v>
      </c>
      <c r="F28" s="24">
        <v>435009064.60000002</v>
      </c>
      <c r="G28" s="24">
        <f t="shared" si="0"/>
        <v>211887938.31</v>
      </c>
    </row>
    <row r="29" spans="1:7" x14ac:dyDescent="0.25">
      <c r="A29" s="23" t="s">
        <v>34</v>
      </c>
      <c r="B29" s="24">
        <v>95006148</v>
      </c>
      <c r="C29" s="24">
        <v>6124961.2699999996</v>
      </c>
      <c r="D29" s="24">
        <v>101131109.27</v>
      </c>
      <c r="E29" s="24">
        <v>68047202.010000005</v>
      </c>
      <c r="F29" s="24">
        <v>67938155.170000002</v>
      </c>
      <c r="G29" s="24">
        <f t="shared" si="0"/>
        <v>33083907.25999999</v>
      </c>
    </row>
    <row r="30" spans="1:7" x14ac:dyDescent="0.25">
      <c r="A30" s="23" t="s">
        <v>35</v>
      </c>
      <c r="B30" s="24">
        <v>21381199</v>
      </c>
      <c r="C30" s="24">
        <v>1053077.92</v>
      </c>
      <c r="D30" s="24">
        <v>22434276.920000002</v>
      </c>
      <c r="E30" s="24">
        <v>13742293.199999999</v>
      </c>
      <c r="F30" s="24">
        <v>13718621.300000001</v>
      </c>
      <c r="G30" s="24">
        <f t="shared" si="0"/>
        <v>8691983.7200000025</v>
      </c>
    </row>
    <row r="31" spans="1:7" x14ac:dyDescent="0.25">
      <c r="A31" s="23" t="s">
        <v>36</v>
      </c>
      <c r="B31" s="24">
        <v>393374186</v>
      </c>
      <c r="C31" s="24">
        <v>-22045102.760000002</v>
      </c>
      <c r="D31" s="24">
        <v>371329083.24000001</v>
      </c>
      <c r="E31" s="24">
        <v>252465203.37</v>
      </c>
      <c r="F31" s="24">
        <v>251952615.61000001</v>
      </c>
      <c r="G31" s="24">
        <f t="shared" si="0"/>
        <v>118863879.87</v>
      </c>
    </row>
    <row r="32" spans="1:7" x14ac:dyDescent="0.25">
      <c r="A32" s="23" t="s">
        <v>37</v>
      </c>
      <c r="B32" s="24">
        <v>352937060</v>
      </c>
      <c r="C32" s="24">
        <v>-1322813.3</v>
      </c>
      <c r="D32" s="24">
        <v>351614246.69999999</v>
      </c>
      <c r="E32" s="24">
        <v>189404684.81</v>
      </c>
      <c r="F32" s="24">
        <v>189404684.81</v>
      </c>
      <c r="G32" s="24">
        <f t="shared" si="0"/>
        <v>162209561.88999999</v>
      </c>
    </row>
    <row r="33" spans="1:7" x14ac:dyDescent="0.25">
      <c r="A33" s="23" t="s">
        <v>38</v>
      </c>
      <c r="B33" s="24">
        <v>243041230</v>
      </c>
      <c r="C33" s="24">
        <v>9500</v>
      </c>
      <c r="D33" s="24">
        <v>243050730</v>
      </c>
      <c r="E33" s="24">
        <v>183910581</v>
      </c>
      <c r="F33" s="24">
        <v>183910581</v>
      </c>
      <c r="G33" s="24">
        <f t="shared" si="0"/>
        <v>59140149</v>
      </c>
    </row>
    <row r="34" spans="1:7" x14ac:dyDescent="0.25">
      <c r="A34" s="23" t="s">
        <v>39</v>
      </c>
      <c r="B34" s="24">
        <v>314230866</v>
      </c>
      <c r="C34" s="24">
        <v>4851152.7</v>
      </c>
      <c r="D34" s="24">
        <v>319082018.69999999</v>
      </c>
      <c r="E34" s="24">
        <v>235897676.22</v>
      </c>
      <c r="F34" s="24">
        <v>235897676.22</v>
      </c>
      <c r="G34" s="24">
        <f t="shared" si="0"/>
        <v>83184342.479999989</v>
      </c>
    </row>
    <row r="35" spans="1:7" x14ac:dyDescent="0.25">
      <c r="A35" s="23" t="s">
        <v>40</v>
      </c>
      <c r="B35" s="24">
        <v>257727076</v>
      </c>
      <c r="C35" s="24">
        <v>11829932</v>
      </c>
      <c r="D35" s="24">
        <v>269557008</v>
      </c>
      <c r="E35" s="24">
        <v>182782221.08000001</v>
      </c>
      <c r="F35" s="24">
        <v>180531836.28</v>
      </c>
      <c r="G35" s="24">
        <f t="shared" si="0"/>
        <v>86774786.919999987</v>
      </c>
    </row>
    <row r="36" spans="1:7" x14ac:dyDescent="0.25">
      <c r="A36" s="23" t="s">
        <v>41</v>
      </c>
      <c r="B36" s="24">
        <v>2308377618</v>
      </c>
      <c r="C36" s="24">
        <v>203034240.19</v>
      </c>
      <c r="D36" s="24">
        <v>2511411858.1900001</v>
      </c>
      <c r="E36" s="24">
        <v>1734326256.03</v>
      </c>
      <c r="F36" s="24">
        <v>1719462163.05</v>
      </c>
      <c r="G36" s="24">
        <f t="shared" si="0"/>
        <v>777085602.16000009</v>
      </c>
    </row>
    <row r="37" spans="1:7" x14ac:dyDescent="0.25">
      <c r="A37" s="23" t="s">
        <v>42</v>
      </c>
      <c r="B37" s="24">
        <v>67296000</v>
      </c>
      <c r="C37" s="24">
        <v>8325000</v>
      </c>
      <c r="D37" s="24">
        <v>75621000</v>
      </c>
      <c r="E37" s="24">
        <v>66014166.75</v>
      </c>
      <c r="F37" s="24">
        <v>64167666.75</v>
      </c>
      <c r="G37" s="24">
        <f t="shared" si="0"/>
        <v>9606833.25</v>
      </c>
    </row>
    <row r="38" spans="1:7" x14ac:dyDescent="0.25">
      <c r="A38" s="23" t="s">
        <v>43</v>
      </c>
      <c r="B38" s="24">
        <v>2782282984</v>
      </c>
      <c r="C38" s="24">
        <v>174978128.15000001</v>
      </c>
      <c r="D38" s="24">
        <v>2957261112.1500001</v>
      </c>
      <c r="E38" s="24">
        <v>2156552642.21</v>
      </c>
      <c r="F38" s="24">
        <v>2156552642.21</v>
      </c>
      <c r="G38" s="24">
        <f t="shared" si="0"/>
        <v>800708469.94000006</v>
      </c>
    </row>
    <row r="39" spans="1:7" x14ac:dyDescent="0.25">
      <c r="A39" s="26" t="s">
        <v>44</v>
      </c>
      <c r="B39" s="27"/>
      <c r="C39" s="27"/>
      <c r="D39" s="27"/>
      <c r="E39" s="27"/>
      <c r="F39" s="27"/>
      <c r="G39" s="27"/>
    </row>
    <row r="40" spans="1:7" x14ac:dyDescent="0.25">
      <c r="A40" s="28" t="s">
        <v>45</v>
      </c>
      <c r="B40" s="29">
        <f>SUM(B41:cbvbcvbcv)</f>
        <v>11110212505</v>
      </c>
      <c r="C40" s="29">
        <f>SUM(C41:GASTO_E_FIN_02)</f>
        <v>1195610735.2300003</v>
      </c>
      <c r="D40" s="29">
        <f>SUM(D41:cvbcvbcbv)</f>
        <v>12305823240.229998</v>
      </c>
      <c r="E40" s="29">
        <f>SUM(E41:GASTO_E_FIN_04)</f>
        <v>8457861399.1999989</v>
      </c>
      <c r="F40" s="29">
        <f>SUM(F41:GASTO_E_FIN_05)</f>
        <v>8457790972.2099991</v>
      </c>
      <c r="G40" s="29">
        <f>SUM(G41:GASTO_E_FIN_06)</f>
        <v>3847961841.0299993</v>
      </c>
    </row>
    <row r="41" spans="1:7" x14ac:dyDescent="0.25">
      <c r="A41" s="23" t="s">
        <v>16</v>
      </c>
      <c r="B41" s="24">
        <v>87423249</v>
      </c>
      <c r="C41" s="24">
        <v>-20971995.539999999</v>
      </c>
      <c r="D41" s="24">
        <v>66451253.460000001</v>
      </c>
      <c r="E41" s="24">
        <v>25314606.850000001</v>
      </c>
      <c r="F41" s="24">
        <v>25314606.850000001</v>
      </c>
      <c r="G41" s="24">
        <f t="shared" ref="G41:G58" si="1">D41-E41</f>
        <v>41136646.609999999</v>
      </c>
    </row>
    <row r="42" spans="1:7" x14ac:dyDescent="0.25">
      <c r="A42" s="23" t="s">
        <v>17</v>
      </c>
      <c r="B42" s="24">
        <v>20000000</v>
      </c>
      <c r="C42" s="24">
        <v>0</v>
      </c>
      <c r="D42" s="24">
        <v>20000000</v>
      </c>
      <c r="E42" s="24">
        <v>0</v>
      </c>
      <c r="F42" s="24">
        <v>0</v>
      </c>
      <c r="G42" s="24">
        <f t="shared" si="1"/>
        <v>20000000</v>
      </c>
    </row>
    <row r="43" spans="1:7" x14ac:dyDescent="0.25">
      <c r="A43" s="23" t="s">
        <v>21</v>
      </c>
      <c r="B43" s="24">
        <v>4727004857</v>
      </c>
      <c r="C43" s="24">
        <v>137933972.28999999</v>
      </c>
      <c r="D43" s="24">
        <v>4864938829.29</v>
      </c>
      <c r="E43" s="24">
        <v>3306689055.2800002</v>
      </c>
      <c r="F43" s="24">
        <v>3306689055.2800002</v>
      </c>
      <c r="G43" s="24">
        <f t="shared" si="1"/>
        <v>1558249774.0099998</v>
      </c>
    </row>
    <row r="44" spans="1:7" x14ac:dyDescent="0.25">
      <c r="A44" s="23" t="s">
        <v>22</v>
      </c>
      <c r="B44" s="24">
        <v>0</v>
      </c>
      <c r="C44" s="24">
        <v>10534718.75</v>
      </c>
      <c r="D44" s="24">
        <v>10534718.75</v>
      </c>
      <c r="E44" s="24">
        <v>534718.75</v>
      </c>
      <c r="F44" s="24">
        <v>534718.75</v>
      </c>
      <c r="G44" s="24">
        <f t="shared" si="1"/>
        <v>10000000</v>
      </c>
    </row>
    <row r="45" spans="1:7" x14ac:dyDescent="0.25">
      <c r="A45" s="23" t="s">
        <v>24</v>
      </c>
      <c r="B45" s="24">
        <v>48919519</v>
      </c>
      <c r="C45" s="24">
        <v>-30550000</v>
      </c>
      <c r="D45" s="24">
        <v>18369519</v>
      </c>
      <c r="E45" s="24">
        <v>0</v>
      </c>
      <c r="F45" s="24">
        <v>0</v>
      </c>
      <c r="G45" s="24">
        <f t="shared" si="1"/>
        <v>18369519</v>
      </c>
    </row>
    <row r="46" spans="1:7" x14ac:dyDescent="0.25">
      <c r="A46" s="23" t="s">
        <v>27</v>
      </c>
      <c r="B46" s="24">
        <v>19329439</v>
      </c>
      <c r="C46" s="24">
        <v>0</v>
      </c>
      <c r="D46" s="24">
        <v>19329439</v>
      </c>
      <c r="E46" s="24">
        <v>12681253</v>
      </c>
      <c r="F46" s="24">
        <v>12681253</v>
      </c>
      <c r="G46" s="24">
        <f t="shared" si="1"/>
        <v>6648186</v>
      </c>
    </row>
    <row r="47" spans="1:7" ht="30" x14ac:dyDescent="0.25">
      <c r="A47" s="25" t="s">
        <v>29</v>
      </c>
      <c r="B47" s="24">
        <v>2500000</v>
      </c>
      <c r="C47" s="24">
        <v>16315576</v>
      </c>
      <c r="D47" s="24">
        <v>18815576</v>
      </c>
      <c r="E47" s="24">
        <v>17943216.43</v>
      </c>
      <c r="F47" s="24">
        <v>17943216.43</v>
      </c>
      <c r="G47" s="24">
        <f t="shared" si="1"/>
        <v>872359.5700000003</v>
      </c>
    </row>
    <row r="48" spans="1:7" ht="30" x14ac:dyDescent="0.25">
      <c r="A48" s="25" t="s">
        <v>30</v>
      </c>
      <c r="B48" s="24">
        <v>415788800</v>
      </c>
      <c r="C48" s="24">
        <v>335006000.95999998</v>
      </c>
      <c r="D48" s="24">
        <v>750794800.96000004</v>
      </c>
      <c r="E48" s="24">
        <v>611546183.90999997</v>
      </c>
      <c r="F48" s="24">
        <v>611546183.90999997</v>
      </c>
      <c r="G48" s="24">
        <f t="shared" si="1"/>
        <v>139248617.05000007</v>
      </c>
    </row>
    <row r="49" spans="1:7" x14ac:dyDescent="0.25">
      <c r="A49" s="25" t="s">
        <v>31</v>
      </c>
      <c r="B49" s="24">
        <v>0</v>
      </c>
      <c r="C49" s="24">
        <v>2355060</v>
      </c>
      <c r="D49" s="24">
        <v>2355060</v>
      </c>
      <c r="E49" s="24">
        <v>0</v>
      </c>
      <c r="F49" s="24">
        <v>0</v>
      </c>
      <c r="G49" s="24">
        <f t="shared" si="1"/>
        <v>2355060</v>
      </c>
    </row>
    <row r="50" spans="1:7" x14ac:dyDescent="0.25">
      <c r="A50" s="25" t="s">
        <v>32</v>
      </c>
      <c r="B50" s="24">
        <v>0</v>
      </c>
      <c r="C50" s="24">
        <v>16000000</v>
      </c>
      <c r="D50" s="24">
        <v>16000000</v>
      </c>
      <c r="E50" s="24">
        <v>16000000</v>
      </c>
      <c r="F50" s="24">
        <v>16000000</v>
      </c>
      <c r="G50" s="24">
        <f t="shared" si="1"/>
        <v>0</v>
      </c>
    </row>
    <row r="51" spans="1:7" x14ac:dyDescent="0.25">
      <c r="A51" s="23" t="s">
        <v>33</v>
      </c>
      <c r="B51" s="24">
        <v>55225847</v>
      </c>
      <c r="C51" s="24">
        <v>25975678.050000001</v>
      </c>
      <c r="D51" s="24">
        <v>81201525.049999997</v>
      </c>
      <c r="E51" s="24">
        <v>33649634.340000004</v>
      </c>
      <c r="F51" s="24">
        <v>33579207.350000001</v>
      </c>
      <c r="G51" s="24">
        <f t="shared" si="1"/>
        <v>47551890.709999993</v>
      </c>
    </row>
    <row r="52" spans="1:7" x14ac:dyDescent="0.25">
      <c r="A52" s="23" t="s">
        <v>34</v>
      </c>
      <c r="B52" s="24">
        <v>0</v>
      </c>
      <c r="C52" s="24">
        <v>25500000</v>
      </c>
      <c r="D52" s="24">
        <v>25500000</v>
      </c>
      <c r="E52" s="24">
        <v>19142135.300000001</v>
      </c>
      <c r="F52" s="24">
        <v>19142135.300000001</v>
      </c>
      <c r="G52" s="24">
        <f t="shared" si="1"/>
        <v>6357864.6999999993</v>
      </c>
    </row>
    <row r="53" spans="1:7" x14ac:dyDescent="0.25">
      <c r="A53" s="23" t="s">
        <v>36</v>
      </c>
      <c r="B53" s="24">
        <v>32009400</v>
      </c>
      <c r="C53" s="24">
        <v>7328201.0099999998</v>
      </c>
      <c r="D53" s="24">
        <v>39337601.009999998</v>
      </c>
      <c r="E53" s="24">
        <v>22730223.66</v>
      </c>
      <c r="F53" s="24">
        <v>22730223.66</v>
      </c>
      <c r="G53" s="24">
        <f t="shared" si="1"/>
        <v>16607377.349999998</v>
      </c>
    </row>
    <row r="54" spans="1:7" x14ac:dyDescent="0.25">
      <c r="A54" s="23" t="s">
        <v>38</v>
      </c>
      <c r="B54" s="24">
        <v>0</v>
      </c>
      <c r="C54" s="24">
        <v>1187578.1100000001</v>
      </c>
      <c r="D54" s="24">
        <v>1187578.1100000001</v>
      </c>
      <c r="E54" s="24">
        <v>1187578.1100000001</v>
      </c>
      <c r="F54" s="24">
        <v>1187578.1100000001</v>
      </c>
      <c r="G54" s="24">
        <f t="shared" si="1"/>
        <v>0</v>
      </c>
    </row>
    <row r="55" spans="1:7" x14ac:dyDescent="0.25">
      <c r="A55" s="23" t="s">
        <v>39</v>
      </c>
      <c r="B55" s="24">
        <v>0</v>
      </c>
      <c r="C55" s="24">
        <v>40294371.210000001</v>
      </c>
      <c r="D55" s="24">
        <v>40294371.210000001</v>
      </c>
      <c r="E55" s="24">
        <v>21175831.489999998</v>
      </c>
      <c r="F55" s="24">
        <v>21175831.489999998</v>
      </c>
      <c r="G55" s="24">
        <f t="shared" si="1"/>
        <v>19118539.720000003</v>
      </c>
    </row>
    <row r="56" spans="1:7" x14ac:dyDescent="0.25">
      <c r="A56" s="23" t="s">
        <v>41</v>
      </c>
      <c r="B56" s="24">
        <v>4132871496</v>
      </c>
      <c r="C56" s="24">
        <v>553635625.69000006</v>
      </c>
      <c r="D56" s="24">
        <v>4686507121.6899996</v>
      </c>
      <c r="E56" s="24">
        <v>3045455642.9400001</v>
      </c>
      <c r="F56" s="24">
        <v>3045455642.9400001</v>
      </c>
      <c r="G56" s="24">
        <f t="shared" si="1"/>
        <v>1641051478.7499995</v>
      </c>
    </row>
    <row r="57" spans="1:7" x14ac:dyDescent="0.25">
      <c r="A57" s="23" t="s">
        <v>42</v>
      </c>
      <c r="B57" s="24">
        <v>0</v>
      </c>
      <c r="C57" s="24">
        <v>28555788.379999999</v>
      </c>
      <c r="D57" s="24">
        <v>28555788.379999999</v>
      </c>
      <c r="E57" s="24">
        <v>24451163.780000001</v>
      </c>
      <c r="F57" s="24">
        <v>24451163.780000001</v>
      </c>
      <c r="G57" s="24">
        <f t="shared" si="1"/>
        <v>4104624.5999999978</v>
      </c>
    </row>
    <row r="58" spans="1:7" x14ac:dyDescent="0.25">
      <c r="A58" s="23" t="s">
        <v>43</v>
      </c>
      <c r="B58" s="24">
        <v>1569139898</v>
      </c>
      <c r="C58" s="24">
        <v>46510160.32</v>
      </c>
      <c r="D58" s="24">
        <v>1615650058.3199999</v>
      </c>
      <c r="E58" s="24">
        <v>1299360155.3599999</v>
      </c>
      <c r="F58" s="24">
        <v>1299360155.3599999</v>
      </c>
      <c r="G58" s="24">
        <f t="shared" si="1"/>
        <v>316289902.96000004</v>
      </c>
    </row>
    <row r="59" spans="1:7" x14ac:dyDescent="0.25">
      <c r="A59" s="26" t="s">
        <v>44</v>
      </c>
      <c r="B59" s="30"/>
      <c r="C59" s="30"/>
      <c r="D59" s="30"/>
      <c r="E59" s="30"/>
      <c r="F59" s="30"/>
      <c r="G59" s="30"/>
    </row>
    <row r="60" spans="1:7" x14ac:dyDescent="0.25">
      <c r="A60" s="28" t="s">
        <v>46</v>
      </c>
      <c r="B60" s="29">
        <f>GASTO_NE_T1+vcvcbvcbcvb</f>
        <v>21982741867</v>
      </c>
      <c r="C60" s="29">
        <f>cvbvcbcbvbc+cvbcbvbcvbvc</f>
        <v>2764925784.5900002</v>
      </c>
      <c r="D60" s="29">
        <f>vcbvbcbdfgfdg+GASTO_E_T3</f>
        <v>24747667651.589996</v>
      </c>
      <c r="E60" s="29">
        <f>GASTO_NE_T4+GASTO_E_T4</f>
        <v>16556530137.289999</v>
      </c>
      <c r="F60" s="29">
        <f>GASTO_NE_T5+GASTO_E_T5</f>
        <v>16525205727.029999</v>
      </c>
      <c r="G60" s="29">
        <f>GASTO_NE_T6+GASTO_E_T6</f>
        <v>8191137514.2999992</v>
      </c>
    </row>
    <row r="61" spans="1:7" x14ac:dyDescent="0.25">
      <c r="A61" s="31"/>
      <c r="B61" s="32"/>
      <c r="C61" s="32"/>
      <c r="D61" s="32"/>
      <c r="E61" s="32"/>
      <c r="F61" s="32"/>
      <c r="G61" s="32"/>
    </row>
    <row r="62" spans="1:7" hidden="1" x14ac:dyDescent="0.25">
      <c r="A62"/>
      <c r="B62"/>
      <c r="C62"/>
      <c r="D62"/>
      <c r="E62"/>
      <c r="F62"/>
      <c r="G62"/>
    </row>
    <row r="63" spans="1:7" hidden="1" x14ac:dyDescent="0.25">
      <c r="A63"/>
      <c r="B63"/>
      <c r="C63"/>
      <c r="D63"/>
      <c r="E63"/>
      <c r="F63"/>
      <c r="G63"/>
    </row>
    <row r="64" spans="1:7" hidden="1" x14ac:dyDescent="0.25">
      <c r="A64"/>
      <c r="B64"/>
      <c r="C64"/>
      <c r="D64"/>
      <c r="E64"/>
      <c r="F64"/>
      <c r="G64"/>
    </row>
    <row r="65" spans="1:7" hidden="1" x14ac:dyDescent="0.25">
      <c r="A65"/>
      <c r="B65"/>
      <c r="C65"/>
      <c r="D65"/>
      <c r="E65"/>
      <c r="F65"/>
      <c r="G65"/>
    </row>
    <row r="66" spans="1:7" hidden="1" x14ac:dyDescent="0.25">
      <c r="A66"/>
      <c r="B66"/>
      <c r="C66"/>
      <c r="D66"/>
      <c r="E66"/>
      <c r="F66"/>
      <c r="G66"/>
    </row>
    <row r="67" spans="1:7" hidden="1" x14ac:dyDescent="0.25">
      <c r="A67"/>
      <c r="B67"/>
      <c r="C67"/>
      <c r="D67"/>
      <c r="E67"/>
      <c r="F67"/>
      <c r="G67"/>
    </row>
    <row r="68" spans="1:7" hidden="1" x14ac:dyDescent="0.25">
      <c r="A68"/>
      <c r="B68"/>
      <c r="C68"/>
      <c r="D68"/>
      <c r="E68"/>
      <c r="F68"/>
      <c r="G68"/>
    </row>
    <row r="69" spans="1:7" hidden="1" x14ac:dyDescent="0.25">
      <c r="A69"/>
      <c r="B69"/>
      <c r="C69"/>
      <c r="D69"/>
      <c r="E69"/>
      <c r="F69"/>
      <c r="G69"/>
    </row>
    <row r="70" spans="1:7" hidden="1" x14ac:dyDescent="0.25">
      <c r="A70"/>
      <c r="B70"/>
      <c r="C70"/>
      <c r="D70"/>
      <c r="E70"/>
      <c r="F70"/>
      <c r="G70"/>
    </row>
    <row r="71" spans="1:7" hidden="1" x14ac:dyDescent="0.25">
      <c r="A71"/>
      <c r="B71"/>
      <c r="C71"/>
      <c r="D71"/>
      <c r="E71"/>
      <c r="F71"/>
      <c r="G71"/>
    </row>
    <row r="72" spans="1:7" hidden="1" x14ac:dyDescent="0.25">
      <c r="A72"/>
      <c r="B72"/>
      <c r="C72"/>
      <c r="D72"/>
      <c r="E72"/>
      <c r="F72"/>
      <c r="G72"/>
    </row>
    <row r="73" spans="1:7" hidden="1" x14ac:dyDescent="0.25">
      <c r="A73"/>
      <c r="B73"/>
      <c r="C73"/>
      <c r="D73"/>
      <c r="E73"/>
      <c r="F73"/>
      <c r="G73"/>
    </row>
    <row r="74" spans="1:7" hidden="1" x14ac:dyDescent="0.25">
      <c r="A74"/>
      <c r="B74"/>
      <c r="C74"/>
      <c r="D74"/>
      <c r="E74"/>
      <c r="F74"/>
      <c r="G74"/>
    </row>
    <row r="75" spans="1:7" hidden="1" x14ac:dyDescent="0.25">
      <c r="A75"/>
      <c r="B75"/>
      <c r="C75"/>
      <c r="D75"/>
      <c r="E75"/>
      <c r="F75"/>
      <c r="G75"/>
    </row>
    <row r="76" spans="1:7" hidden="1" x14ac:dyDescent="0.25">
      <c r="A76"/>
      <c r="B76"/>
      <c r="C76"/>
      <c r="D76"/>
      <c r="E76"/>
      <c r="F76"/>
      <c r="G76"/>
    </row>
    <row r="77" spans="1:7" x14ac:dyDescent="0.25"/>
    <row r="78" spans="1:7" hidden="1" x14ac:dyDescent="0.25"/>
    <row r="79" spans="1:7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0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cp:lastPrinted>2022-03-30T20:26:41Z</cp:lastPrinted>
  <dcterms:created xsi:type="dcterms:W3CDTF">2022-03-30T20:26:38Z</dcterms:created>
  <dcterms:modified xsi:type="dcterms:W3CDTF">2022-03-30T20:27:00Z</dcterms:modified>
</cp:coreProperties>
</file>