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b)'!$B$55</definedName>
    <definedName name="cvbcbvbcvbvc">'Formato 6 b)'!$C$40</definedName>
    <definedName name="cvbcvb">'Formato 6 b)'!$F$39</definedName>
    <definedName name="cvbcvbcbv">'Formato 6 b)'!$D$55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b)'!$B$55</definedName>
    <definedName name="GASTO_E_FIN_02">'Formato 6 b)'!$C$55</definedName>
    <definedName name="GASTO_E_FIN_03">'Formato 6 b)'!$D$55</definedName>
    <definedName name="GASTO_E_FIN_04">'Formato 6 b)'!$E$55</definedName>
    <definedName name="GASTO_E_FIN_05">'Formato 6 b)'!$F$55</definedName>
    <definedName name="GASTO_E_FIN_06">'Formato 6 b)'!$G$55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s="1"/>
  <c r="F40" i="1"/>
  <c r="E40" i="1"/>
  <c r="E56" i="1" s="1"/>
  <c r="D40" i="1"/>
  <c r="C40" i="1"/>
  <c r="B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9" i="1"/>
  <c r="F56" i="1" s="1"/>
  <c r="E9" i="1"/>
  <c r="D9" i="1"/>
  <c r="D56" i="1" s="1"/>
  <c r="C9" i="1"/>
  <c r="C56" i="1" s="1"/>
  <c r="B9" i="1"/>
  <c r="B56" i="1" s="1"/>
  <c r="G56" i="1" l="1"/>
</calcChain>
</file>

<file path=xl/sharedStrings.xml><?xml version="1.0" encoding="utf-8"?>
<sst xmlns="http://schemas.openxmlformats.org/spreadsheetml/2006/main" count="62" uniqueCount="47">
  <si>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</si>
  <si>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</si>
  <si>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</si>
  <si>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</si>
  <si>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31 de marzo de 2020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</si>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</sst>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Ene-Mar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B56" sqref="B56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10872529362</v>
      </c>
      <c r="C9" s="22">
        <f>SUM(C10:GASTO_NE_FIN_02)</f>
        <v>1034122316.2199999</v>
      </c>
      <c r="D9" s="22">
        <f>SUM(D10:GASTO_NE_FIN_03)</f>
        <v>11906651678.219999</v>
      </c>
      <c r="E9" s="22">
        <f>SUM(E10:GASTO_NE_FIN_04)</f>
        <v>2495333230.5500002</v>
      </c>
      <c r="F9" s="22">
        <f>SUM(F10:cvbcvb)</f>
        <v>2483960666.77</v>
      </c>
      <c r="G9" s="22">
        <f>SUM(G10:GASTO_NE_FIN_06)</f>
        <v>9411318447.670002</v>
      </c>
    </row>
    <row r="10" spans="1:7" x14ac:dyDescent="0.25">
      <c r="A10" s="23" t="s">
        <v>15</v>
      </c>
      <c r="B10" s="24">
        <v>212944296</v>
      </c>
      <c r="C10" s="24">
        <v>12728682.84</v>
      </c>
      <c r="D10" s="24">
        <v>225672978.84</v>
      </c>
      <c r="E10" s="24">
        <v>36073372.020000003</v>
      </c>
      <c r="F10" s="24">
        <v>35879220.07</v>
      </c>
      <c r="G10" s="24">
        <f>D10-E10</f>
        <v>189599606.81999999</v>
      </c>
    </row>
    <row r="11" spans="1:7" x14ac:dyDescent="0.25">
      <c r="A11" s="23" t="s">
        <v>16</v>
      </c>
      <c r="B11" s="24">
        <v>391239633</v>
      </c>
      <c r="C11" s="24">
        <v>6101770.0700000003</v>
      </c>
      <c r="D11" s="24">
        <v>397341403.06999999</v>
      </c>
      <c r="E11" s="24">
        <v>84569833.390000001</v>
      </c>
      <c r="F11" s="24">
        <v>84300921.159999996</v>
      </c>
      <c r="G11" s="24">
        <f t="shared" ref="G11:G38" si="0">D11-E11</f>
        <v>312771569.68000001</v>
      </c>
    </row>
    <row r="12" spans="1:7" x14ac:dyDescent="0.25">
      <c r="A12" s="23" t="s">
        <v>17</v>
      </c>
      <c r="B12" s="24">
        <v>375543907</v>
      </c>
      <c r="C12" s="24">
        <v>-10047523.74</v>
      </c>
      <c r="D12" s="24">
        <v>365496383.25999999</v>
      </c>
      <c r="E12" s="24">
        <v>41687574.590000004</v>
      </c>
      <c r="F12" s="24">
        <v>41316530.200000003</v>
      </c>
      <c r="G12" s="24">
        <f t="shared" si="0"/>
        <v>323808808.66999996</v>
      </c>
    </row>
    <row r="13" spans="1:7" ht="30" x14ac:dyDescent="0.25">
      <c r="A13" s="25" t="s">
        <v>18</v>
      </c>
      <c r="B13" s="24">
        <v>211154572</v>
      </c>
      <c r="C13" s="24">
        <v>7143144.0499999998</v>
      </c>
      <c r="D13" s="24">
        <v>218297716.05000001</v>
      </c>
      <c r="E13" s="24">
        <v>38626696.380000003</v>
      </c>
      <c r="F13" s="24">
        <v>38412596.479999997</v>
      </c>
      <c r="G13" s="24">
        <f t="shared" si="0"/>
        <v>179671019.67000002</v>
      </c>
    </row>
    <row r="14" spans="1:7" x14ac:dyDescent="0.25">
      <c r="A14" s="23" t="s">
        <v>19</v>
      </c>
      <c r="B14" s="24">
        <v>55147506</v>
      </c>
      <c r="C14" s="24">
        <v>13747157.699999999</v>
      </c>
      <c r="D14" s="24">
        <v>68894663.700000003</v>
      </c>
      <c r="E14" s="24">
        <v>13592456.630000001</v>
      </c>
      <c r="F14" s="24">
        <v>13501067.32</v>
      </c>
      <c r="G14" s="24">
        <f t="shared" si="0"/>
        <v>55302207.07</v>
      </c>
    </row>
    <row r="15" spans="1:7" x14ac:dyDescent="0.25">
      <c r="A15" s="23" t="s">
        <v>20</v>
      </c>
      <c r="B15" s="24">
        <v>39612273</v>
      </c>
      <c r="C15" s="24">
        <v>2737600</v>
      </c>
      <c r="D15" s="24">
        <v>42349873</v>
      </c>
      <c r="E15" s="24">
        <v>6173345.5800000001</v>
      </c>
      <c r="F15" s="24">
        <v>6126768.9100000001</v>
      </c>
      <c r="G15" s="24">
        <f t="shared" si="0"/>
        <v>36176527.420000002</v>
      </c>
    </row>
    <row r="16" spans="1:7" x14ac:dyDescent="0.25">
      <c r="A16" s="23" t="s">
        <v>21</v>
      </c>
      <c r="B16" s="24">
        <v>595382518</v>
      </c>
      <c r="C16" s="24">
        <v>-30439881.550000001</v>
      </c>
      <c r="D16" s="24">
        <v>564942636.45000005</v>
      </c>
      <c r="E16" s="24">
        <v>77696712.140000001</v>
      </c>
      <c r="F16" s="24">
        <v>77268772.189999998</v>
      </c>
      <c r="G16" s="24">
        <f t="shared" si="0"/>
        <v>487245924.31000006</v>
      </c>
    </row>
    <row r="17" spans="1:7" x14ac:dyDescent="0.25">
      <c r="A17" s="23" t="s">
        <v>22</v>
      </c>
      <c r="B17" s="24">
        <v>172334726</v>
      </c>
      <c r="C17" s="24">
        <v>484833.97</v>
      </c>
      <c r="D17" s="24">
        <v>172819559.97</v>
      </c>
      <c r="E17" s="24">
        <v>23509831.559999999</v>
      </c>
      <c r="F17" s="24">
        <v>23390194.989999998</v>
      </c>
      <c r="G17" s="24">
        <f t="shared" si="0"/>
        <v>149309728.41</v>
      </c>
    </row>
    <row r="18" spans="1:7" x14ac:dyDescent="0.25">
      <c r="A18" s="23" t="s">
        <v>23</v>
      </c>
      <c r="B18" s="24">
        <v>362096281</v>
      </c>
      <c r="C18" s="24">
        <v>14671752.24</v>
      </c>
      <c r="D18" s="24">
        <v>376768033.24000001</v>
      </c>
      <c r="E18" s="24">
        <v>89847580.109999999</v>
      </c>
      <c r="F18" s="24">
        <v>89501181.079999998</v>
      </c>
      <c r="G18" s="24">
        <f t="shared" si="0"/>
        <v>286920453.13</v>
      </c>
    </row>
    <row r="19" spans="1:7" x14ac:dyDescent="0.25">
      <c r="A19" s="23" t="s">
        <v>24</v>
      </c>
      <c r="B19" s="24">
        <v>211572253</v>
      </c>
      <c r="C19" s="24">
        <v>804400.97</v>
      </c>
      <c r="D19" s="24">
        <v>212376653.97</v>
      </c>
      <c r="E19" s="24">
        <v>16695409.01</v>
      </c>
      <c r="F19" s="24">
        <v>16560986.66</v>
      </c>
      <c r="G19" s="24">
        <f t="shared" si="0"/>
        <v>195681244.96000001</v>
      </c>
    </row>
    <row r="20" spans="1:7" x14ac:dyDescent="0.25">
      <c r="A20" s="23" t="s">
        <v>25</v>
      </c>
      <c r="B20" s="24">
        <v>11298008</v>
      </c>
      <c r="C20" s="24">
        <v>0</v>
      </c>
      <c r="D20" s="24">
        <v>11298008</v>
      </c>
      <c r="E20" s="24">
        <v>2126506.6800000002</v>
      </c>
      <c r="F20" s="24">
        <v>2109685.2599999998</v>
      </c>
      <c r="G20" s="24">
        <f t="shared" si="0"/>
        <v>9171501.3200000003</v>
      </c>
    </row>
    <row r="21" spans="1:7" x14ac:dyDescent="0.25">
      <c r="A21" s="23" t="s">
        <v>26</v>
      </c>
      <c r="B21" s="24">
        <v>55104768</v>
      </c>
      <c r="C21" s="24">
        <v>207342.36</v>
      </c>
      <c r="D21" s="24">
        <v>55312110.359999999</v>
      </c>
      <c r="E21" s="24">
        <v>11273228.220000001</v>
      </c>
      <c r="F21" s="24">
        <v>11189824.48</v>
      </c>
      <c r="G21" s="24">
        <f t="shared" si="0"/>
        <v>44038882.140000001</v>
      </c>
    </row>
    <row r="22" spans="1:7" x14ac:dyDescent="0.25">
      <c r="A22" s="23" t="s">
        <v>27</v>
      </c>
      <c r="B22" s="24">
        <v>133199591</v>
      </c>
      <c r="C22" s="24">
        <v>24601876.390000001</v>
      </c>
      <c r="D22" s="24">
        <v>157801467.38999999</v>
      </c>
      <c r="E22" s="24">
        <v>40450283.43</v>
      </c>
      <c r="F22" s="24">
        <v>39517059.100000001</v>
      </c>
      <c r="G22" s="24">
        <f t="shared" si="0"/>
        <v>117351183.95999998</v>
      </c>
    </row>
    <row r="23" spans="1:7" x14ac:dyDescent="0.25">
      <c r="A23" s="23" t="s">
        <v>28</v>
      </c>
      <c r="B23" s="24">
        <v>58663257</v>
      </c>
      <c r="C23" s="24">
        <v>2446471.85</v>
      </c>
      <c r="D23" s="24">
        <v>61109728.850000001</v>
      </c>
      <c r="E23" s="24">
        <v>29736431.739999998</v>
      </c>
      <c r="F23" s="24">
        <v>27208897.059999999</v>
      </c>
      <c r="G23" s="24">
        <f t="shared" si="0"/>
        <v>31373297.110000003</v>
      </c>
    </row>
    <row r="24" spans="1:7" ht="30" x14ac:dyDescent="0.25">
      <c r="A24" s="25" t="s">
        <v>29</v>
      </c>
      <c r="B24" s="24">
        <v>52987535</v>
      </c>
      <c r="C24" s="24">
        <v>551546.48</v>
      </c>
      <c r="D24" s="24">
        <v>53539081.479999997</v>
      </c>
      <c r="E24" s="24">
        <v>11411459.810000001</v>
      </c>
      <c r="F24" s="24">
        <v>11376873.66</v>
      </c>
      <c r="G24" s="24">
        <f t="shared" si="0"/>
        <v>42127621.669999994</v>
      </c>
    </row>
    <row r="25" spans="1:7" ht="30" x14ac:dyDescent="0.25">
      <c r="A25" s="25" t="s">
        <v>30</v>
      </c>
      <c r="B25" s="24">
        <v>306763431</v>
      </c>
      <c r="C25" s="24">
        <v>824069045.03999996</v>
      </c>
      <c r="D25" s="24">
        <v>1130832476.04</v>
      </c>
      <c r="E25" s="24">
        <v>157485017.19999999</v>
      </c>
      <c r="F25" s="24">
        <v>157224765.30000001</v>
      </c>
      <c r="G25" s="24">
        <f t="shared" si="0"/>
        <v>973347458.83999991</v>
      </c>
    </row>
    <row r="26" spans="1:7" x14ac:dyDescent="0.25">
      <c r="A26" s="23" t="s">
        <v>31</v>
      </c>
      <c r="B26" s="24">
        <v>71454954</v>
      </c>
      <c r="C26" s="24">
        <v>6705060</v>
      </c>
      <c r="D26" s="24">
        <v>78160014</v>
      </c>
      <c r="E26" s="24">
        <v>19964339.34</v>
      </c>
      <c r="F26" s="24">
        <v>18088567.100000001</v>
      </c>
      <c r="G26" s="24">
        <f t="shared" si="0"/>
        <v>58195674.659999996</v>
      </c>
    </row>
    <row r="27" spans="1:7" x14ac:dyDescent="0.25">
      <c r="A27" s="23" t="s">
        <v>32</v>
      </c>
      <c r="B27" s="24">
        <v>48112504</v>
      </c>
      <c r="C27" s="24">
        <v>1660905.42</v>
      </c>
      <c r="D27" s="24">
        <v>49773409.420000002</v>
      </c>
      <c r="E27" s="24">
        <v>10158273.57</v>
      </c>
      <c r="F27" s="24">
        <v>10093763.039999999</v>
      </c>
      <c r="G27" s="24">
        <f t="shared" si="0"/>
        <v>39615135.850000001</v>
      </c>
    </row>
    <row r="28" spans="1:7" x14ac:dyDescent="0.25">
      <c r="A28" s="23" t="s">
        <v>33</v>
      </c>
      <c r="B28" s="24">
        <v>672262982</v>
      </c>
      <c r="C28" s="24">
        <v>-2385472.5699999998</v>
      </c>
      <c r="D28" s="24">
        <v>669877509.42999995</v>
      </c>
      <c r="E28" s="24">
        <v>134770001.34</v>
      </c>
      <c r="F28" s="24">
        <v>133814745.75</v>
      </c>
      <c r="G28" s="24">
        <f t="shared" si="0"/>
        <v>535107508.08999991</v>
      </c>
    </row>
    <row r="29" spans="1:7" x14ac:dyDescent="0.25">
      <c r="A29" s="23" t="s">
        <v>34</v>
      </c>
      <c r="B29" s="24">
        <v>95006148</v>
      </c>
      <c r="C29" s="24">
        <v>1574410.59</v>
      </c>
      <c r="D29" s="24">
        <v>96580558.590000004</v>
      </c>
      <c r="E29" s="24">
        <v>26736350.899999999</v>
      </c>
      <c r="F29" s="24">
        <v>26672502.579999998</v>
      </c>
      <c r="G29" s="24">
        <f t="shared" si="0"/>
        <v>69844207.689999998</v>
      </c>
    </row>
    <row r="30" spans="1:7" x14ac:dyDescent="0.25">
      <c r="A30" s="23" t="s">
        <v>35</v>
      </c>
      <c r="B30" s="24">
        <v>21381199</v>
      </c>
      <c r="C30" s="24">
        <v>895350.42</v>
      </c>
      <c r="D30" s="24">
        <v>22276549.420000002</v>
      </c>
      <c r="E30" s="24">
        <v>4300730.71</v>
      </c>
      <c r="F30" s="24">
        <v>4277059.59</v>
      </c>
      <c r="G30" s="24">
        <f t="shared" si="0"/>
        <v>17975818.710000001</v>
      </c>
    </row>
    <row r="31" spans="1:7" x14ac:dyDescent="0.25">
      <c r="A31" s="23" t="s">
        <v>36</v>
      </c>
      <c r="B31" s="24">
        <v>393374186</v>
      </c>
      <c r="C31" s="24">
        <v>532438.79</v>
      </c>
      <c r="D31" s="24">
        <v>393906624.79000002</v>
      </c>
      <c r="E31" s="24">
        <v>77760707.920000002</v>
      </c>
      <c r="F31" s="24">
        <v>76740128.120000005</v>
      </c>
      <c r="G31" s="24">
        <f t="shared" si="0"/>
        <v>316145916.87</v>
      </c>
    </row>
    <row r="32" spans="1:7" x14ac:dyDescent="0.25">
      <c r="A32" s="23" t="s">
        <v>37</v>
      </c>
      <c r="B32" s="24">
        <v>352937060</v>
      </c>
      <c r="C32" s="24">
        <v>-8738127.6699999999</v>
      </c>
      <c r="D32" s="24">
        <v>344198932.32999998</v>
      </c>
      <c r="E32" s="24">
        <v>66025458.700000003</v>
      </c>
      <c r="F32" s="24">
        <v>66025458.700000003</v>
      </c>
      <c r="G32" s="24">
        <f t="shared" si="0"/>
        <v>278173473.63</v>
      </c>
    </row>
    <row r="33" spans="1:7" x14ac:dyDescent="0.25">
      <c r="A33" s="23" t="s">
        <v>38</v>
      </c>
      <c r="B33" s="24">
        <v>243041230</v>
      </c>
      <c r="C33" s="24">
        <v>0</v>
      </c>
      <c r="D33" s="24">
        <v>243041230</v>
      </c>
      <c r="E33" s="24">
        <v>63692160</v>
      </c>
      <c r="F33" s="24">
        <v>63692160</v>
      </c>
      <c r="G33" s="24">
        <f t="shared" si="0"/>
        <v>179349070</v>
      </c>
    </row>
    <row r="34" spans="1:7" x14ac:dyDescent="0.25">
      <c r="A34" s="23" t="s">
        <v>39</v>
      </c>
      <c r="B34" s="24">
        <v>314230866</v>
      </c>
      <c r="C34" s="24">
        <v>224549.24</v>
      </c>
      <c r="D34" s="24">
        <v>314455415.24000001</v>
      </c>
      <c r="E34" s="24">
        <v>78782258.219999999</v>
      </c>
      <c r="F34" s="24">
        <v>78782258.219999999</v>
      </c>
      <c r="G34" s="24">
        <f t="shared" si="0"/>
        <v>235673157.02000001</v>
      </c>
    </row>
    <row r="35" spans="1:7" x14ac:dyDescent="0.25">
      <c r="A35" s="23" t="s">
        <v>40</v>
      </c>
      <c r="B35" s="24">
        <v>257727076</v>
      </c>
      <c r="C35" s="24">
        <v>11662004</v>
      </c>
      <c r="D35" s="24">
        <v>269389080</v>
      </c>
      <c r="E35" s="24">
        <v>59865940</v>
      </c>
      <c r="F35" s="24">
        <v>59865940</v>
      </c>
      <c r="G35" s="24">
        <f t="shared" si="0"/>
        <v>209523140</v>
      </c>
    </row>
    <row r="36" spans="1:7" x14ac:dyDescent="0.25">
      <c r="A36" s="23" t="s">
        <v>41</v>
      </c>
      <c r="B36" s="24">
        <v>2308377618</v>
      </c>
      <c r="C36" s="24">
        <v>81113877.849999994</v>
      </c>
      <c r="D36" s="24">
        <v>2389491495.8499999</v>
      </c>
      <c r="E36" s="24">
        <v>575666596.97000003</v>
      </c>
      <c r="F36" s="24">
        <v>574368065.36000001</v>
      </c>
      <c r="G36" s="24">
        <f t="shared" si="0"/>
        <v>1813824898.8799999</v>
      </c>
    </row>
    <row r="37" spans="1:7" x14ac:dyDescent="0.25">
      <c r="A37" s="23" t="s">
        <v>42</v>
      </c>
      <c r="B37" s="24">
        <v>67296000</v>
      </c>
      <c r="C37" s="24">
        <v>22400000</v>
      </c>
      <c r="D37" s="24">
        <v>89696000</v>
      </c>
      <c r="E37" s="24">
        <v>5535167</v>
      </c>
      <c r="F37" s="24">
        <v>5535167</v>
      </c>
      <c r="G37" s="24">
        <f t="shared" si="0"/>
        <v>84160833</v>
      </c>
    </row>
    <row r="38" spans="1:7" x14ac:dyDescent="0.25">
      <c r="A38" s="23" t="s">
        <v>43</v>
      </c>
      <c r="B38" s="24">
        <v>2782282984</v>
      </c>
      <c r="C38" s="24">
        <v>48669101.479999997</v>
      </c>
      <c r="D38" s="24">
        <v>2830952085.48</v>
      </c>
      <c r="E38" s="24">
        <v>691119507.38999999</v>
      </c>
      <c r="F38" s="24">
        <v>691119507.38999999</v>
      </c>
      <c r="G38" s="24">
        <f t="shared" si="0"/>
        <v>2139832578.0900002</v>
      </c>
    </row>
    <row r="39" spans="1:7" x14ac:dyDescent="0.25">
      <c r="A39" s="26" t="s">
        <v>44</v>
      </c>
      <c r="B39" s="27"/>
      <c r="C39" s="27"/>
      <c r="D39" s="27"/>
      <c r="E39" s="27"/>
      <c r="F39" s="27"/>
      <c r="G39" s="27"/>
    </row>
    <row r="40" spans="1:7" x14ac:dyDescent="0.25">
      <c r="A40" s="28" t="s">
        <v>45</v>
      </c>
      <c r="B40" s="29">
        <f>SUM(B41:cbvbcvbcv)</f>
        <v>11110212505</v>
      </c>
      <c r="C40" s="29">
        <f>SUM(C41:GASTO_E_FIN_02)</f>
        <v>665890470.02999997</v>
      </c>
      <c r="D40" s="29">
        <f>SUM(D41:cvbcvbcbv)</f>
        <v>11776102975.030001</v>
      </c>
      <c r="E40" s="29">
        <f>SUM(E41:GASTO_E_FIN_04)</f>
        <v>2951703971.6800003</v>
      </c>
      <c r="F40" s="29">
        <f>SUM(F41:GASTO_E_FIN_05)</f>
        <v>2619282558.6199999</v>
      </c>
      <c r="G40" s="29">
        <f>SUM(G41:GASTO_E_FIN_06)</f>
        <v>8824399003.3499985</v>
      </c>
    </row>
    <row r="41" spans="1:7" x14ac:dyDescent="0.25">
      <c r="A41" s="23" t="s">
        <v>16</v>
      </c>
      <c r="B41" s="24">
        <v>87423249</v>
      </c>
      <c r="C41" s="24">
        <v>-2127508.7599999998</v>
      </c>
      <c r="D41" s="24">
        <v>85295740.239999995</v>
      </c>
      <c r="E41" s="24">
        <v>903425.98</v>
      </c>
      <c r="F41" s="24">
        <v>903425.98</v>
      </c>
      <c r="G41" s="24">
        <f t="shared" ref="G41:G54" si="1">D41-E41</f>
        <v>84392314.25999999</v>
      </c>
    </row>
    <row r="42" spans="1:7" x14ac:dyDescent="0.25">
      <c r="A42" s="23" t="s">
        <v>17</v>
      </c>
      <c r="B42" s="24">
        <v>20000000</v>
      </c>
      <c r="C42" s="24">
        <v>0</v>
      </c>
      <c r="D42" s="24">
        <v>20000000</v>
      </c>
      <c r="E42" s="24">
        <v>0</v>
      </c>
      <c r="F42" s="24">
        <v>0</v>
      </c>
      <c r="G42" s="24">
        <f t="shared" si="1"/>
        <v>20000000</v>
      </c>
    </row>
    <row r="43" spans="1:7" x14ac:dyDescent="0.25">
      <c r="A43" s="23" t="s">
        <v>21</v>
      </c>
      <c r="B43" s="24">
        <v>4727004857</v>
      </c>
      <c r="C43" s="24">
        <v>71773264.870000005</v>
      </c>
      <c r="D43" s="24">
        <v>4798778121.8699999</v>
      </c>
      <c r="E43" s="24">
        <v>1152842232.1400001</v>
      </c>
      <c r="F43" s="24">
        <v>1152842232.1400001</v>
      </c>
      <c r="G43" s="24">
        <f t="shared" si="1"/>
        <v>3645935889.7299995</v>
      </c>
    </row>
    <row r="44" spans="1:7" x14ac:dyDescent="0.25">
      <c r="A44" s="23" t="s">
        <v>22</v>
      </c>
      <c r="B44" s="24">
        <v>0</v>
      </c>
      <c r="C44" s="24">
        <v>534718.75</v>
      </c>
      <c r="D44" s="24">
        <v>534718.75</v>
      </c>
      <c r="E44" s="24">
        <v>534718.75</v>
      </c>
      <c r="F44" s="24">
        <v>534718.75</v>
      </c>
      <c r="G44" s="24">
        <f t="shared" si="1"/>
        <v>0</v>
      </c>
    </row>
    <row r="45" spans="1:7" x14ac:dyDescent="0.25">
      <c r="A45" s="23" t="s">
        <v>24</v>
      </c>
      <c r="B45" s="24">
        <v>48919519</v>
      </c>
      <c r="C45" s="24">
        <v>0</v>
      </c>
      <c r="D45" s="24">
        <v>48919519</v>
      </c>
      <c r="E45" s="24">
        <v>0</v>
      </c>
      <c r="F45" s="24">
        <v>0</v>
      </c>
      <c r="G45" s="24">
        <f t="shared" si="1"/>
        <v>48919519</v>
      </c>
    </row>
    <row r="46" spans="1:7" x14ac:dyDescent="0.25">
      <c r="A46" s="23" t="s">
        <v>27</v>
      </c>
      <c r="B46" s="24">
        <v>19329439</v>
      </c>
      <c r="C46" s="24">
        <v>0</v>
      </c>
      <c r="D46" s="24">
        <v>19329439</v>
      </c>
      <c r="E46" s="24">
        <v>0</v>
      </c>
      <c r="F46" s="24">
        <v>0</v>
      </c>
      <c r="G46" s="24">
        <f t="shared" si="1"/>
        <v>19329439</v>
      </c>
    </row>
    <row r="47" spans="1:7" ht="30" x14ac:dyDescent="0.25">
      <c r="A47" s="25" t="s">
        <v>29</v>
      </c>
      <c r="B47" s="24">
        <v>2500000</v>
      </c>
      <c r="C47" s="24">
        <v>14000000</v>
      </c>
      <c r="D47" s="24">
        <v>16500000</v>
      </c>
      <c r="E47" s="24">
        <v>0</v>
      </c>
      <c r="F47" s="24">
        <v>0</v>
      </c>
      <c r="G47" s="24">
        <f t="shared" si="1"/>
        <v>16500000</v>
      </c>
    </row>
    <row r="48" spans="1:7" ht="30" x14ac:dyDescent="0.25">
      <c r="A48" s="25" t="s">
        <v>30</v>
      </c>
      <c r="B48" s="24">
        <v>415788800</v>
      </c>
      <c r="C48" s="24">
        <v>337213123.19999999</v>
      </c>
      <c r="D48" s="24">
        <v>753001923.20000005</v>
      </c>
      <c r="E48" s="24">
        <v>340342145.88999999</v>
      </c>
      <c r="F48" s="24">
        <v>7920732.8300000001</v>
      </c>
      <c r="G48" s="24">
        <f t="shared" si="1"/>
        <v>412659777.31000006</v>
      </c>
    </row>
    <row r="49" spans="1:7" x14ac:dyDescent="0.25">
      <c r="A49" s="23" t="s">
        <v>33</v>
      </c>
      <c r="B49" s="24">
        <v>55225847</v>
      </c>
      <c r="C49" s="24">
        <v>17152073.050000001</v>
      </c>
      <c r="D49" s="24">
        <v>72377920.049999997</v>
      </c>
      <c r="E49" s="24">
        <v>5807064.04</v>
      </c>
      <c r="F49" s="24">
        <v>5807064.04</v>
      </c>
      <c r="G49" s="24">
        <f t="shared" si="1"/>
        <v>66570856.009999998</v>
      </c>
    </row>
    <row r="50" spans="1:7" x14ac:dyDescent="0.25">
      <c r="A50" s="23" t="s">
        <v>34</v>
      </c>
      <c r="B50" s="24">
        <v>0</v>
      </c>
      <c r="C50" s="24">
        <v>19200000</v>
      </c>
      <c r="D50" s="24">
        <v>19200000</v>
      </c>
      <c r="E50" s="24">
        <v>0</v>
      </c>
      <c r="F50" s="24">
        <v>0</v>
      </c>
      <c r="G50" s="24">
        <f t="shared" si="1"/>
        <v>19200000</v>
      </c>
    </row>
    <row r="51" spans="1:7" x14ac:dyDescent="0.25">
      <c r="A51" s="23" t="s">
        <v>36</v>
      </c>
      <c r="B51" s="24">
        <v>32009400</v>
      </c>
      <c r="C51" s="24">
        <v>7328201.0099999998</v>
      </c>
      <c r="D51" s="24">
        <v>39337601.009999998</v>
      </c>
      <c r="E51" s="24">
        <v>4585917.01</v>
      </c>
      <c r="F51" s="24">
        <v>4585917.01</v>
      </c>
      <c r="G51" s="24">
        <f t="shared" si="1"/>
        <v>34751684</v>
      </c>
    </row>
    <row r="52" spans="1:7" x14ac:dyDescent="0.25">
      <c r="A52" s="23" t="s">
        <v>39</v>
      </c>
      <c r="B52" s="24">
        <v>0</v>
      </c>
      <c r="C52" s="24">
        <v>357913.52</v>
      </c>
      <c r="D52" s="24">
        <v>357913.52</v>
      </c>
      <c r="E52" s="24">
        <v>357913.52</v>
      </c>
      <c r="F52" s="24">
        <v>357913.52</v>
      </c>
      <c r="G52" s="24">
        <f t="shared" si="1"/>
        <v>0</v>
      </c>
    </row>
    <row r="53" spans="1:7" x14ac:dyDescent="0.25">
      <c r="A53" s="23" t="s">
        <v>41</v>
      </c>
      <c r="B53" s="24">
        <v>4132871496</v>
      </c>
      <c r="C53" s="24">
        <v>189314323.12</v>
      </c>
      <c r="D53" s="24">
        <v>4322185819.1199999</v>
      </c>
      <c r="E53" s="24">
        <v>1016712193.41</v>
      </c>
      <c r="F53" s="24">
        <v>1016712193.41</v>
      </c>
      <c r="G53" s="24">
        <f t="shared" si="1"/>
        <v>3305473625.71</v>
      </c>
    </row>
    <row r="54" spans="1:7" x14ac:dyDescent="0.25">
      <c r="A54" s="23" t="s">
        <v>43</v>
      </c>
      <c r="B54" s="24">
        <v>1569139898</v>
      </c>
      <c r="C54" s="24">
        <v>11144361.27</v>
      </c>
      <c r="D54" s="24">
        <v>1580284259.27</v>
      </c>
      <c r="E54" s="24">
        <v>429618360.94</v>
      </c>
      <c r="F54" s="24">
        <v>429618360.94</v>
      </c>
      <c r="G54" s="24">
        <f t="shared" si="1"/>
        <v>1150665898.3299999</v>
      </c>
    </row>
    <row r="55" spans="1:7" x14ac:dyDescent="0.25">
      <c r="A55" s="26" t="s">
        <v>44</v>
      </c>
      <c r="B55" s="30"/>
      <c r="C55" s="30"/>
      <c r="D55" s="30"/>
      <c r="E55" s="30"/>
      <c r="F55" s="30"/>
      <c r="G55" s="30"/>
    </row>
    <row r="56" spans="1:7" x14ac:dyDescent="0.25">
      <c r="A56" s="28" t="s">
        <v>46</v>
      </c>
      <c r="B56" s="29">
        <f>GASTO_NE_T1+vcvcbvcbcvb</f>
        <v>21982741867</v>
      </c>
      <c r="C56" s="29">
        <f>cvbvcbcbvbc+cvbcbvbcvbvc</f>
        <v>1700012786.25</v>
      </c>
      <c r="D56" s="29">
        <f>vcbvbcbdfgfdg+GASTO_E_T3</f>
        <v>23682754653.25</v>
      </c>
      <c r="E56" s="29">
        <f>GASTO_NE_T4+GASTO_E_T4</f>
        <v>5447037202.2300005</v>
      </c>
      <c r="F56" s="29">
        <f>GASTO_NE_T5+GASTO_E_T5</f>
        <v>5103243225.3899994</v>
      </c>
      <c r="G56" s="29">
        <f>GASTO_NE_T6+GASTO_E_T6</f>
        <v>18235717451.02</v>
      </c>
    </row>
    <row r="57" spans="1:7" x14ac:dyDescent="0.25">
      <c r="A57" s="31"/>
      <c r="B57" s="32"/>
      <c r="C57" s="32"/>
      <c r="D57" s="32"/>
      <c r="E57" s="32"/>
      <c r="F57" s="32"/>
      <c r="G57" s="32"/>
    </row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  <row r="74" hidden="1" x14ac:dyDescent="0.25"/>
    <row r="7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6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2022-03-30T19:55:10Z</dcterms:created>
  <dcterms:modified xsi:type="dcterms:W3CDTF">2022-03-30T19:55:46Z</dcterms:modified>
</cp:coreProperties>
</file>