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50" i="1"/>
  <c r="G149" i="1"/>
  <c r="F149" i="1"/>
  <c r="E149" i="1"/>
  <c r="D149" i="1"/>
  <c r="C149" i="1"/>
  <c r="B149" i="1"/>
  <c r="G148" i="1"/>
  <c r="G147" i="1"/>
  <c r="G146" i="1"/>
  <c r="G145" i="1" s="1"/>
  <c r="F145" i="1"/>
  <c r="E145" i="1"/>
  <c r="D145" i="1"/>
  <c r="C145" i="1"/>
  <c r="B145" i="1"/>
  <c r="G144" i="1"/>
  <c r="G143" i="1"/>
  <c r="G142" i="1"/>
  <c r="G141" i="1"/>
  <c r="G140" i="1"/>
  <c r="G139" i="1"/>
  <c r="G136" i="1" s="1"/>
  <c r="G138" i="1"/>
  <c r="G137" i="1"/>
  <c r="F136" i="1"/>
  <c r="E136" i="1"/>
  <c r="D136" i="1"/>
  <c r="C136" i="1"/>
  <c r="B136" i="1"/>
  <c r="G135" i="1"/>
  <c r="G134" i="1"/>
  <c r="G133" i="1"/>
  <c r="G132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2" i="1" s="1"/>
  <c r="G124" i="1"/>
  <c r="G123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2" i="1" s="1"/>
  <c r="G113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G102" i="1" s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G92" i="1"/>
  <c r="F92" i="1"/>
  <c r="E92" i="1"/>
  <c r="D92" i="1"/>
  <c r="C92" i="1"/>
  <c r="C83" i="1" s="1"/>
  <c r="B92" i="1"/>
  <c r="G91" i="1"/>
  <c r="G90" i="1"/>
  <c r="G89" i="1"/>
  <c r="G88" i="1"/>
  <c r="G87" i="1"/>
  <c r="G86" i="1"/>
  <c r="G85" i="1"/>
  <c r="G84" i="1" s="1"/>
  <c r="F84" i="1"/>
  <c r="E84" i="1"/>
  <c r="E83" i="1" s="1"/>
  <c r="D84" i="1"/>
  <c r="D83" i="1" s="1"/>
  <c r="C84" i="1"/>
  <c r="B84" i="1"/>
  <c r="F83" i="1"/>
  <c r="B83" i="1"/>
  <c r="G81" i="1"/>
  <c r="G80" i="1"/>
  <c r="G79" i="1"/>
  <c r="G78" i="1"/>
  <c r="G77" i="1"/>
  <c r="G76" i="1"/>
  <c r="G75" i="1"/>
  <c r="G74" i="1"/>
  <c r="F74" i="1"/>
  <c r="E74" i="1"/>
  <c r="D74" i="1"/>
  <c r="C74" i="1"/>
  <c r="B74" i="1"/>
  <c r="G73" i="1"/>
  <c r="G72" i="1"/>
  <c r="G71" i="1"/>
  <c r="G70" i="1" s="1"/>
  <c r="F70" i="1"/>
  <c r="E70" i="1"/>
  <c r="D70" i="1"/>
  <c r="C70" i="1"/>
  <c r="B70" i="1"/>
  <c r="G69" i="1"/>
  <c r="G68" i="1"/>
  <c r="G67" i="1"/>
  <c r="G66" i="1"/>
  <c r="G65" i="1"/>
  <c r="G64" i="1"/>
  <c r="G63" i="1"/>
  <c r="F62" i="1"/>
  <c r="E62" i="1"/>
  <c r="G62" i="1" s="1"/>
  <c r="D62" i="1"/>
  <c r="C62" i="1"/>
  <c r="B62" i="1"/>
  <c r="G61" i="1"/>
  <c r="G58" i="1" s="1"/>
  <c r="G60" i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8" i="1" s="1"/>
  <c r="G49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/>
  <c r="F28" i="1"/>
  <c r="E28" i="1"/>
  <c r="D28" i="1"/>
  <c r="C28" i="1"/>
  <c r="B28" i="1"/>
  <c r="G27" i="1"/>
  <c r="G26" i="1"/>
  <c r="G25" i="1"/>
  <c r="G24" i="1"/>
  <c r="G23" i="1"/>
  <c r="G22" i="1"/>
  <c r="G21" i="1"/>
  <c r="G18" i="1" s="1"/>
  <c r="G20" i="1"/>
  <c r="G19" i="1"/>
  <c r="F18" i="1"/>
  <c r="F9" i="1" s="1"/>
  <c r="F158" i="1" s="1"/>
  <c r="E18" i="1"/>
  <c r="D18" i="1"/>
  <c r="C18" i="1"/>
  <c r="B18" i="1"/>
  <c r="B9" i="1" s="1"/>
  <c r="B158" i="1" s="1"/>
  <c r="G17" i="1"/>
  <c r="G16" i="1"/>
  <c r="G15" i="1"/>
  <c r="G14" i="1"/>
  <c r="G13" i="1"/>
  <c r="G12" i="1"/>
  <c r="G11" i="1"/>
  <c r="G10" i="1"/>
  <c r="G9" i="1" s="1"/>
  <c r="F10" i="1"/>
  <c r="E10" i="1"/>
  <c r="D10" i="1"/>
  <c r="D9" i="1" s="1"/>
  <c r="D158" i="1" s="1"/>
  <c r="C10" i="1"/>
  <c r="C9" i="1" s="1"/>
  <c r="C158" i="1" s="1"/>
  <c r="B10" i="1"/>
  <c r="E9" i="1"/>
  <c r="G83" i="1" l="1"/>
  <c r="G158" i="1" s="1"/>
  <c r="E158" i="1"/>
</calcChain>
</file>

<file path=xl/sharedStrings.xml><?xml version="1.0" encoding="utf-8"?>
<sst xmlns="http://schemas.openxmlformats.org/spreadsheetml/2006/main" count="162" uniqueCount="91">
  <si>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</si>
  <si>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</si>
  <si>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</si>
  <si>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</si>
  <si>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30 de septiembre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</si>
  <si>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</si>
  <si>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</si>
  <si>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</si>
  <si>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</si>
  <si>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</si>
  <si>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</si>
  <si>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</si>
  <si>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</si>
  <si>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</si>
  <si>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</si>
  <si>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</si>
  <si>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</si>
  <si>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</si>
  <si>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</si>
  <si>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</si>
  <si>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</si>
  <si>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</si>
  <si>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</si>
  <si>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</si>
  <si>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</si>
  <si>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</si>
  <si>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</si>
  <si>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</si>
  <si>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</si>
  <si>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</si>
  <si>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</si>
  <si>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</si>
  <si>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</si>
  <si>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</si>
  <si>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</si>
  <si>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</si>
  <si>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</si>
  <si>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</si>
  <si>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</si>
  <si>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</si>
  <si>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</si>
  <si>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</si>
  <si>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</si>
  <si>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</si>
  <si>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</si>
  <si>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</si>
  <si>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</si>
  <si>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</si>
  <si>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</si>
  <si>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</si>
  <si>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</si>
  <si>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</si>
  <si>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</si>
  <si>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</si>
  <si>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</si>
  <si>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</si>
  <si>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</si>
  <si>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</si>
  <si>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</si>
  <si>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</si>
  <si>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</si>
  <si>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</si>
  <si>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</si>
  <si>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</si>
  <si>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</si>
  <si>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</si>
  <si>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</si>
  <si>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</si>
  <si>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</si>
  <si>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</si>
  <si>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</si>
  <si>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</si>
  <si>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
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</si>
  <si>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</si>
  <si>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</si>
  <si>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</si>
  <si>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</si>
  <si>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</si>
  <si>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</si>
  <si>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</si>
  <si>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</si>
  <si>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</si>
  <si>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</si>
  <si>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</si>
  <si>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</si>
  <si>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</si>
  <si>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</si>
  <si>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</si>
  <si>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g5) Inversiones en Fideicomisos, Mandatos y Otros Análogos</t>
  </si>
  <si>
    <t xml:space="preserve">          Fideicomiso de Desastres Naturales (Informativo)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</si>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</sst>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wrapText="1" indent="9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5" xfId="0" applyFill="1" applyBorder="1" applyAlignment="1">
      <alignment horizontal="left" vertical="center" indent="9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0" fontId="0" fillId="0" borderId="3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1327245727.05</v>
          </cell>
          <cell r="D9">
            <v>11924447331.049999</v>
          </cell>
          <cell r="E9">
            <v>8694763457.1200008</v>
          </cell>
          <cell r="F9">
            <v>8689916125.1199989</v>
          </cell>
          <cell r="G9">
            <v>3229683873.9299994</v>
          </cell>
        </row>
        <row r="41">
          <cell r="B41">
            <v>10857113497</v>
          </cell>
          <cell r="C41">
            <v>969220425.27999997</v>
          </cell>
          <cell r="D41">
            <v>11826333922.279999</v>
          </cell>
          <cell r="E41">
            <v>8307182604.3199987</v>
          </cell>
          <cell r="F41">
            <v>8289578011.8999977</v>
          </cell>
          <cell r="G41">
            <v>3519151317.96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0"/>
  <sheetViews>
    <sheetView tabSelected="1" workbookViewId="0">
      <selection activeCell="B110" sqref="B110"/>
    </sheetView>
  </sheetViews>
  <sheetFormatPr baseColWidth="10" defaultColWidth="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SUM(B10,B18,B28,B38,B48,B58,B62,B70,B74)</f>
        <v>10597201604</v>
      </c>
      <c r="C9" s="13">
        <f t="shared" si="0"/>
        <v>1327245727.05</v>
      </c>
      <c r="D9" s="13">
        <f t="shared" si="0"/>
        <v>11924447331.049999</v>
      </c>
      <c r="E9" s="13">
        <f t="shared" si="0"/>
        <v>8694763457.1199989</v>
      </c>
      <c r="F9" s="13">
        <f t="shared" si="0"/>
        <v>8689916125.1199989</v>
      </c>
      <c r="G9" s="13">
        <f t="shared" si="0"/>
        <v>3229683873.9299998</v>
      </c>
    </row>
    <row r="10" spans="1:7" x14ac:dyDescent="0.25">
      <c r="A10" s="14" t="s">
        <v>15</v>
      </c>
      <c r="B10" s="15">
        <f t="shared" ref="B10:G10" si="1">SUM(B11:B17)</f>
        <v>2369572945</v>
      </c>
      <c r="C10" s="15">
        <f t="shared" si="1"/>
        <v>10631904.090000002</v>
      </c>
      <c r="D10" s="15">
        <f t="shared" si="1"/>
        <v>2380204849.0900002</v>
      </c>
      <c r="E10" s="15">
        <f t="shared" si="1"/>
        <v>1535365876.9899998</v>
      </c>
      <c r="F10" s="15">
        <f t="shared" si="1"/>
        <v>1535365876.9899998</v>
      </c>
      <c r="G10" s="15">
        <f t="shared" si="1"/>
        <v>844838972.10000014</v>
      </c>
    </row>
    <row r="11" spans="1:7" x14ac:dyDescent="0.25">
      <c r="A11" s="16" t="s">
        <v>16</v>
      </c>
      <c r="B11" s="15">
        <v>1164646111</v>
      </c>
      <c r="C11" s="15">
        <v>-24073817.609999999</v>
      </c>
      <c r="D11" s="15">
        <v>1140572293.3900001</v>
      </c>
      <c r="E11" s="15">
        <v>863098282.39999998</v>
      </c>
      <c r="F11" s="15">
        <v>863098282.39999998</v>
      </c>
      <c r="G11" s="15">
        <f t="shared" ref="G11:G17" si="2">D11-E11</f>
        <v>277474010.99000013</v>
      </c>
    </row>
    <row r="12" spans="1:7" x14ac:dyDescent="0.25">
      <c r="A12" s="16" t="s">
        <v>17</v>
      </c>
      <c r="B12" s="15">
        <v>65428112</v>
      </c>
      <c r="C12" s="15">
        <v>4970502.24</v>
      </c>
      <c r="D12" s="15">
        <v>70398614.239999995</v>
      </c>
      <c r="E12" s="15">
        <v>40016486.299999997</v>
      </c>
      <c r="F12" s="15">
        <v>40016486.299999997</v>
      </c>
      <c r="G12" s="15">
        <f t="shared" si="2"/>
        <v>30382127.939999998</v>
      </c>
    </row>
    <row r="13" spans="1:7" x14ac:dyDescent="0.25">
      <c r="A13" s="16" t="s">
        <v>18</v>
      </c>
      <c r="B13" s="15">
        <v>585442185</v>
      </c>
      <c r="C13" s="15">
        <v>13317739.85</v>
      </c>
      <c r="D13" s="15">
        <v>598759924.85000002</v>
      </c>
      <c r="E13" s="15">
        <v>278837339.43000001</v>
      </c>
      <c r="F13" s="15">
        <v>278837339.43000001</v>
      </c>
      <c r="G13" s="15">
        <f t="shared" si="2"/>
        <v>319922585.42000002</v>
      </c>
    </row>
    <row r="14" spans="1:7" x14ac:dyDescent="0.25">
      <c r="A14" s="16" t="s">
        <v>19</v>
      </c>
      <c r="B14" s="15">
        <v>548716061</v>
      </c>
      <c r="C14" s="15">
        <v>218892.02</v>
      </c>
      <c r="D14" s="15">
        <v>548934953.01999998</v>
      </c>
      <c r="E14" s="15">
        <v>336715181.26999998</v>
      </c>
      <c r="F14" s="15">
        <v>336715181.26999998</v>
      </c>
      <c r="G14" s="15">
        <f t="shared" si="2"/>
        <v>212219771.75</v>
      </c>
    </row>
    <row r="15" spans="1:7" x14ac:dyDescent="0.25">
      <c r="A15" s="16" t="s">
        <v>20</v>
      </c>
      <c r="B15" s="15">
        <v>0</v>
      </c>
      <c r="C15" s="15">
        <v>16698587.59</v>
      </c>
      <c r="D15" s="15">
        <v>16698587.59</v>
      </c>
      <c r="E15" s="15">
        <v>16698587.59</v>
      </c>
      <c r="F15" s="15">
        <v>16698587.59</v>
      </c>
      <c r="G15" s="15">
        <f t="shared" si="2"/>
        <v>0</v>
      </c>
    </row>
    <row r="16" spans="1:7" x14ac:dyDescent="0.25">
      <c r="A16" s="16" t="s">
        <v>21</v>
      </c>
      <c r="B16" s="15">
        <v>5340476</v>
      </c>
      <c r="C16" s="15">
        <v>-500000</v>
      </c>
      <c r="D16" s="15">
        <v>4840476</v>
      </c>
      <c r="E16" s="15">
        <v>0</v>
      </c>
      <c r="F16" s="15">
        <v>0</v>
      </c>
      <c r="G16" s="15">
        <f t="shared" si="2"/>
        <v>4840476</v>
      </c>
    </row>
    <row r="17" spans="1:7" x14ac:dyDescent="0.25">
      <c r="A17" s="16" t="s">
        <v>22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14" t="s">
        <v>23</v>
      </c>
      <c r="B18" s="15">
        <f t="shared" ref="B18:G18" si="3">SUM(B19:B27)</f>
        <v>345701292</v>
      </c>
      <c r="C18" s="15">
        <f t="shared" si="3"/>
        <v>72703178.25</v>
      </c>
      <c r="D18" s="15">
        <f t="shared" si="3"/>
        <v>418404470.25</v>
      </c>
      <c r="E18" s="15">
        <f t="shared" si="3"/>
        <v>303680681.97000003</v>
      </c>
      <c r="F18" s="15">
        <f t="shared" si="3"/>
        <v>303680681.97000003</v>
      </c>
      <c r="G18" s="15">
        <f t="shared" si="3"/>
        <v>114723788.28</v>
      </c>
    </row>
    <row r="19" spans="1:7" x14ac:dyDescent="0.25">
      <c r="A19" s="16" t="s">
        <v>24</v>
      </c>
      <c r="B19" s="15">
        <v>81028542</v>
      </c>
      <c r="C19" s="15">
        <v>40425911.259999998</v>
      </c>
      <c r="D19" s="15">
        <v>121454453.26000001</v>
      </c>
      <c r="E19" s="15">
        <v>86113356.810000002</v>
      </c>
      <c r="F19" s="15">
        <v>86113356.810000002</v>
      </c>
      <c r="G19" s="15">
        <f>D19-E19</f>
        <v>35341096.450000003</v>
      </c>
    </row>
    <row r="20" spans="1:7" x14ac:dyDescent="0.25">
      <c r="A20" s="16" t="s">
        <v>25</v>
      </c>
      <c r="B20" s="15">
        <v>48216811</v>
      </c>
      <c r="C20" s="15">
        <v>6992035.0199999996</v>
      </c>
      <c r="D20" s="15">
        <v>55208846.020000003</v>
      </c>
      <c r="E20" s="15">
        <v>38842084.590000004</v>
      </c>
      <c r="F20" s="15">
        <v>38842084.590000004</v>
      </c>
      <c r="G20" s="15">
        <f t="shared" ref="G20:G27" si="4">D20-E20</f>
        <v>16366761.43</v>
      </c>
    </row>
    <row r="21" spans="1:7" x14ac:dyDescent="0.25">
      <c r="A21" s="16" t="s">
        <v>26</v>
      </c>
      <c r="B21" s="15">
        <v>744019</v>
      </c>
      <c r="C21" s="15">
        <v>-741649</v>
      </c>
      <c r="D21" s="15">
        <v>2370</v>
      </c>
      <c r="E21" s="15">
        <v>870</v>
      </c>
      <c r="F21" s="15">
        <v>870</v>
      </c>
      <c r="G21" s="15">
        <f t="shared" si="4"/>
        <v>1500</v>
      </c>
    </row>
    <row r="22" spans="1:7" x14ac:dyDescent="0.25">
      <c r="A22" s="16" t="s">
        <v>27</v>
      </c>
      <c r="B22" s="15">
        <v>5667811</v>
      </c>
      <c r="C22" s="15">
        <v>8008942.4699999997</v>
      </c>
      <c r="D22" s="15">
        <v>13676753.470000001</v>
      </c>
      <c r="E22" s="15">
        <v>12017668.49</v>
      </c>
      <c r="F22" s="15">
        <v>12017668.49</v>
      </c>
      <c r="G22" s="15">
        <f t="shared" si="4"/>
        <v>1659084.9800000004</v>
      </c>
    </row>
    <row r="23" spans="1:7" x14ac:dyDescent="0.25">
      <c r="A23" s="16" t="s">
        <v>28</v>
      </c>
      <c r="B23" s="15">
        <v>47590235</v>
      </c>
      <c r="C23" s="15">
        <v>12177660.640000001</v>
      </c>
      <c r="D23" s="15">
        <v>59767895.640000001</v>
      </c>
      <c r="E23" s="15">
        <v>45222567.450000003</v>
      </c>
      <c r="F23" s="15">
        <v>45222567.450000003</v>
      </c>
      <c r="G23" s="15">
        <f t="shared" si="4"/>
        <v>14545328.189999998</v>
      </c>
    </row>
    <row r="24" spans="1:7" x14ac:dyDescent="0.25">
      <c r="A24" s="16" t="s">
        <v>29</v>
      </c>
      <c r="B24" s="15">
        <v>140253990</v>
      </c>
      <c r="C24" s="15">
        <v>1431320.9</v>
      </c>
      <c r="D24" s="15">
        <v>141685310.90000001</v>
      </c>
      <c r="E24" s="15">
        <v>101295753.19</v>
      </c>
      <c r="F24" s="15">
        <v>101295753.19</v>
      </c>
      <c r="G24" s="15">
        <f t="shared" si="4"/>
        <v>40389557.710000008</v>
      </c>
    </row>
    <row r="25" spans="1:7" x14ac:dyDescent="0.25">
      <c r="A25" s="16" t="s">
        <v>30</v>
      </c>
      <c r="B25" s="15">
        <v>4421289</v>
      </c>
      <c r="C25" s="15">
        <v>976078.17</v>
      </c>
      <c r="D25" s="15">
        <v>5397367.1699999999</v>
      </c>
      <c r="E25" s="15">
        <v>4262258.96</v>
      </c>
      <c r="F25" s="15">
        <v>4262258.96</v>
      </c>
      <c r="G25" s="15">
        <f t="shared" si="4"/>
        <v>1135108.21</v>
      </c>
    </row>
    <row r="26" spans="1:7" x14ac:dyDescent="0.25">
      <c r="A26" s="16" t="s">
        <v>31</v>
      </c>
      <c r="B26" s="15">
        <v>332690</v>
      </c>
      <c r="C26" s="15">
        <v>287230.74</v>
      </c>
      <c r="D26" s="15">
        <v>619920.74</v>
      </c>
      <c r="E26" s="15">
        <v>441230.74</v>
      </c>
      <c r="F26" s="15">
        <v>441230.74</v>
      </c>
      <c r="G26" s="15">
        <f t="shared" si="4"/>
        <v>178690</v>
      </c>
    </row>
    <row r="27" spans="1:7" x14ac:dyDescent="0.25">
      <c r="A27" s="16" t="s">
        <v>32</v>
      </c>
      <c r="B27" s="15">
        <v>17445905</v>
      </c>
      <c r="C27" s="15">
        <v>3145648.05</v>
      </c>
      <c r="D27" s="15">
        <v>20591553.050000001</v>
      </c>
      <c r="E27" s="15">
        <v>15484891.74</v>
      </c>
      <c r="F27" s="15">
        <v>15484891.74</v>
      </c>
      <c r="G27" s="15">
        <f t="shared" si="4"/>
        <v>5106661.3100000005</v>
      </c>
    </row>
    <row r="28" spans="1:7" x14ac:dyDescent="0.25">
      <c r="A28" s="14" t="s">
        <v>33</v>
      </c>
      <c r="B28" s="15">
        <f t="shared" ref="B28:G28" si="5">SUM(B29:B37)</f>
        <v>929174333</v>
      </c>
      <c r="C28" s="15">
        <f t="shared" si="5"/>
        <v>94816962.189999983</v>
      </c>
      <c r="D28" s="15">
        <f t="shared" si="5"/>
        <v>1023991295.1900002</v>
      </c>
      <c r="E28" s="15">
        <f t="shared" si="5"/>
        <v>730432848.79000008</v>
      </c>
      <c r="F28" s="15">
        <f t="shared" si="5"/>
        <v>726246322.66000009</v>
      </c>
      <c r="G28" s="15">
        <f t="shared" si="5"/>
        <v>293558446.39999998</v>
      </c>
    </row>
    <row r="29" spans="1:7" x14ac:dyDescent="0.25">
      <c r="A29" s="16" t="s">
        <v>34</v>
      </c>
      <c r="B29" s="15">
        <v>67400713</v>
      </c>
      <c r="C29" s="15">
        <v>792762.17</v>
      </c>
      <c r="D29" s="15">
        <v>68193475.170000002</v>
      </c>
      <c r="E29" s="15">
        <v>43579336.659999996</v>
      </c>
      <c r="F29" s="15">
        <v>43579336.659999996</v>
      </c>
      <c r="G29" s="15">
        <f>D29-E29</f>
        <v>24614138.510000005</v>
      </c>
    </row>
    <row r="30" spans="1:7" x14ac:dyDescent="0.25">
      <c r="A30" s="16" t="s">
        <v>35</v>
      </c>
      <c r="B30" s="15">
        <v>121707962</v>
      </c>
      <c r="C30" s="15">
        <v>15988454.92</v>
      </c>
      <c r="D30" s="15">
        <v>137696416.91999999</v>
      </c>
      <c r="E30" s="15">
        <v>89438031.879999995</v>
      </c>
      <c r="F30" s="15">
        <v>89430963.879999995</v>
      </c>
      <c r="G30" s="15">
        <f t="shared" ref="G30:G37" si="6">D30-E30</f>
        <v>48258385.039999992</v>
      </c>
    </row>
    <row r="31" spans="1:7" x14ac:dyDescent="0.25">
      <c r="A31" s="16" t="s">
        <v>36</v>
      </c>
      <c r="B31" s="15">
        <v>153317891</v>
      </c>
      <c r="C31" s="15">
        <v>49235709.210000001</v>
      </c>
      <c r="D31" s="15">
        <v>202553600.21000001</v>
      </c>
      <c r="E31" s="15">
        <v>172622005.52000001</v>
      </c>
      <c r="F31" s="15">
        <v>172622005.52000001</v>
      </c>
      <c r="G31" s="15">
        <f t="shared" si="6"/>
        <v>29931594.689999998</v>
      </c>
    </row>
    <row r="32" spans="1:7" x14ac:dyDescent="0.25">
      <c r="A32" s="16" t="s">
        <v>37</v>
      </c>
      <c r="B32" s="15">
        <v>39997947</v>
      </c>
      <c r="C32" s="15">
        <v>1666351.82</v>
      </c>
      <c r="D32" s="15">
        <v>41664298.82</v>
      </c>
      <c r="E32" s="15">
        <v>30634201.690000001</v>
      </c>
      <c r="F32" s="15">
        <v>30634201.690000001</v>
      </c>
      <c r="G32" s="15">
        <f t="shared" si="6"/>
        <v>11030097.129999999</v>
      </c>
    </row>
    <row r="33" spans="1:7" x14ac:dyDescent="0.25">
      <c r="A33" s="16" t="s">
        <v>38</v>
      </c>
      <c r="B33" s="15">
        <v>137694850</v>
      </c>
      <c r="C33" s="15">
        <v>19494991.879999999</v>
      </c>
      <c r="D33" s="15">
        <v>157189841.88</v>
      </c>
      <c r="E33" s="15">
        <v>92851907.540000007</v>
      </c>
      <c r="F33" s="15">
        <v>92851907.540000007</v>
      </c>
      <c r="G33" s="15">
        <f t="shared" si="6"/>
        <v>64337934.339999989</v>
      </c>
    </row>
    <row r="34" spans="1:7" x14ac:dyDescent="0.25">
      <c r="A34" s="16" t="s">
        <v>39</v>
      </c>
      <c r="B34" s="15">
        <v>180053830</v>
      </c>
      <c r="C34" s="15">
        <v>66899508.439999998</v>
      </c>
      <c r="D34" s="15">
        <v>246953338.44</v>
      </c>
      <c r="E34" s="15">
        <v>201353568.93000001</v>
      </c>
      <c r="F34" s="15">
        <v>201353568.93000001</v>
      </c>
      <c r="G34" s="15">
        <f t="shared" si="6"/>
        <v>45599769.50999999</v>
      </c>
    </row>
    <row r="35" spans="1:7" x14ac:dyDescent="0.25">
      <c r="A35" s="16" t="s">
        <v>40</v>
      </c>
      <c r="B35" s="15">
        <v>16848313</v>
      </c>
      <c r="C35" s="15">
        <v>-5461200.9299999997</v>
      </c>
      <c r="D35" s="15">
        <v>11387112.07</v>
      </c>
      <c r="E35" s="15">
        <v>6094258.4800000004</v>
      </c>
      <c r="F35" s="15">
        <v>6094258.4800000004</v>
      </c>
      <c r="G35" s="15">
        <f t="shared" si="6"/>
        <v>5292853.59</v>
      </c>
    </row>
    <row r="36" spans="1:7" x14ac:dyDescent="0.25">
      <c r="A36" s="16" t="s">
        <v>41</v>
      </c>
      <c r="B36" s="15">
        <v>75590344</v>
      </c>
      <c r="C36" s="15">
        <v>-27884659.399999999</v>
      </c>
      <c r="D36" s="15">
        <v>47705684.600000001</v>
      </c>
      <c r="E36" s="15">
        <v>26737652.739999998</v>
      </c>
      <c r="F36" s="15">
        <v>26737652.739999998</v>
      </c>
      <c r="G36" s="15">
        <f t="shared" si="6"/>
        <v>20968031.860000003</v>
      </c>
    </row>
    <row r="37" spans="1:7" x14ac:dyDescent="0.25">
      <c r="A37" s="16" t="s">
        <v>42</v>
      </c>
      <c r="B37" s="15">
        <v>136562483</v>
      </c>
      <c r="C37" s="15">
        <v>-25914955.920000002</v>
      </c>
      <c r="D37" s="15">
        <v>110647527.08</v>
      </c>
      <c r="E37" s="15">
        <v>67121885.349999994</v>
      </c>
      <c r="F37" s="15">
        <v>62942427.219999999</v>
      </c>
      <c r="G37" s="15">
        <f t="shared" si="6"/>
        <v>43525641.730000004</v>
      </c>
    </row>
    <row r="38" spans="1:7" x14ac:dyDescent="0.25">
      <c r="A38" s="14" t="s">
        <v>43</v>
      </c>
      <c r="B38" s="15">
        <f t="shared" ref="B38:G38" si="7">SUM(B39:B47)</f>
        <v>3807854993</v>
      </c>
      <c r="C38" s="15">
        <f t="shared" si="7"/>
        <v>372000531.06999999</v>
      </c>
      <c r="D38" s="15">
        <f t="shared" si="7"/>
        <v>4179855524.0699997</v>
      </c>
      <c r="E38" s="15">
        <f t="shared" si="7"/>
        <v>3108680430.4899998</v>
      </c>
      <c r="F38" s="15">
        <f t="shared" si="7"/>
        <v>3108019624.6199999</v>
      </c>
      <c r="G38" s="15">
        <f t="shared" si="7"/>
        <v>1071175093.5799999</v>
      </c>
    </row>
    <row r="39" spans="1:7" x14ac:dyDescent="0.25">
      <c r="A39" s="16" t="s">
        <v>44</v>
      </c>
      <c r="B39" s="15">
        <v>996368321</v>
      </c>
      <c r="C39" s="15">
        <v>44887956.409999996</v>
      </c>
      <c r="D39" s="15">
        <v>1041256277.41</v>
      </c>
      <c r="E39" s="15">
        <v>815923569.75999999</v>
      </c>
      <c r="F39" s="15">
        <v>815923569.75999999</v>
      </c>
      <c r="G39" s="15">
        <f>D39-E39</f>
        <v>225332707.64999998</v>
      </c>
    </row>
    <row r="40" spans="1:7" x14ac:dyDescent="0.25">
      <c r="A40" s="16" t="s">
        <v>45</v>
      </c>
      <c r="B40" s="15">
        <v>2384543870</v>
      </c>
      <c r="C40" s="15">
        <v>183443701.88</v>
      </c>
      <c r="D40" s="15">
        <v>2567987571.8800001</v>
      </c>
      <c r="E40" s="15">
        <v>1883735189.23</v>
      </c>
      <c r="F40" s="15">
        <v>1883074383.3599999</v>
      </c>
      <c r="G40" s="15">
        <f t="shared" ref="G40:G47" si="8">D40-E40</f>
        <v>684252382.6500001</v>
      </c>
    </row>
    <row r="41" spans="1:7" x14ac:dyDescent="0.25">
      <c r="A41" s="16" t="s">
        <v>46</v>
      </c>
      <c r="B41" s="15">
        <v>60000000</v>
      </c>
      <c r="C41" s="15">
        <v>12910021</v>
      </c>
      <c r="D41" s="15">
        <v>72910021</v>
      </c>
      <c r="E41" s="15">
        <v>43672219.340000004</v>
      </c>
      <c r="F41" s="15">
        <v>43672219.340000004</v>
      </c>
      <c r="G41" s="15">
        <f t="shared" si="8"/>
        <v>29237801.659999996</v>
      </c>
    </row>
    <row r="42" spans="1:7" x14ac:dyDescent="0.25">
      <c r="A42" s="16" t="s">
        <v>47</v>
      </c>
      <c r="B42" s="15">
        <v>318671806</v>
      </c>
      <c r="C42" s="15">
        <v>130458851.78</v>
      </c>
      <c r="D42" s="15">
        <v>449130657.77999997</v>
      </c>
      <c r="E42" s="15">
        <v>318535952.16000003</v>
      </c>
      <c r="F42" s="15">
        <v>318535952.16000003</v>
      </c>
      <c r="G42" s="15">
        <f t="shared" si="8"/>
        <v>130594705.61999995</v>
      </c>
    </row>
    <row r="43" spans="1:7" x14ac:dyDescent="0.2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6" t="s">
        <v>49</v>
      </c>
      <c r="B44" s="15">
        <v>47151000</v>
      </c>
      <c r="C44" s="15">
        <v>300000</v>
      </c>
      <c r="D44" s="15">
        <v>47451000</v>
      </c>
      <c r="E44" s="15">
        <v>46813500</v>
      </c>
      <c r="F44" s="15">
        <v>46813500</v>
      </c>
      <c r="G44" s="15">
        <f t="shared" si="8"/>
        <v>637500</v>
      </c>
    </row>
    <row r="45" spans="1:7" x14ac:dyDescent="0.25">
      <c r="A45" s="16" t="s">
        <v>50</v>
      </c>
      <c r="B45" s="15">
        <v>1119996</v>
      </c>
      <c r="C45" s="15">
        <v>0</v>
      </c>
      <c r="D45" s="15">
        <v>1119996</v>
      </c>
      <c r="E45" s="15">
        <v>0</v>
      </c>
      <c r="F45" s="15">
        <v>0</v>
      </c>
      <c r="G45" s="15">
        <f t="shared" si="8"/>
        <v>1119996</v>
      </c>
    </row>
    <row r="46" spans="1:7" x14ac:dyDescent="0.25">
      <c r="A46" s="16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6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6755129</v>
      </c>
      <c r="C48" s="15">
        <f t="shared" si="9"/>
        <v>17247955.620000001</v>
      </c>
      <c r="D48" s="15">
        <f t="shared" si="9"/>
        <v>24003084.620000001</v>
      </c>
      <c r="E48" s="15">
        <f t="shared" si="9"/>
        <v>16947143.940000001</v>
      </c>
      <c r="F48" s="15">
        <f t="shared" si="9"/>
        <v>16947143.940000001</v>
      </c>
      <c r="G48" s="15">
        <f t="shared" si="9"/>
        <v>7055940.6799999997</v>
      </c>
    </row>
    <row r="49" spans="1:7" x14ac:dyDescent="0.25">
      <c r="A49" s="16" t="s">
        <v>54</v>
      </c>
      <c r="B49" s="15">
        <v>2561029</v>
      </c>
      <c r="C49" s="15">
        <v>6672890.8899999997</v>
      </c>
      <c r="D49" s="15">
        <v>9233919.8900000006</v>
      </c>
      <c r="E49" s="15">
        <v>7337237.9500000002</v>
      </c>
      <c r="F49" s="15">
        <v>7337237.9500000002</v>
      </c>
      <c r="G49" s="15">
        <f>D49-E49</f>
        <v>1896681.9400000004</v>
      </c>
    </row>
    <row r="50" spans="1:7" x14ac:dyDescent="0.25">
      <c r="A50" s="16" t="s">
        <v>55</v>
      </c>
      <c r="B50" s="15">
        <v>30000</v>
      </c>
      <c r="C50" s="15">
        <v>664983.23</v>
      </c>
      <c r="D50" s="15">
        <v>694983.23</v>
      </c>
      <c r="E50" s="15">
        <v>642965.48</v>
      </c>
      <c r="F50" s="15">
        <v>642965.48</v>
      </c>
      <c r="G50" s="15">
        <f t="shared" ref="G50:G57" si="10">D50-E50</f>
        <v>52017.75</v>
      </c>
    </row>
    <row r="51" spans="1:7" x14ac:dyDescent="0.25">
      <c r="A51" s="16" t="s">
        <v>56</v>
      </c>
      <c r="B51" s="15">
        <v>0</v>
      </c>
      <c r="C51" s="15">
        <v>59698.32</v>
      </c>
      <c r="D51" s="15">
        <v>59698.32</v>
      </c>
      <c r="E51" s="15">
        <v>59698.32</v>
      </c>
      <c r="F51" s="15">
        <v>59698.32</v>
      </c>
      <c r="G51" s="15">
        <f t="shared" si="10"/>
        <v>0</v>
      </c>
    </row>
    <row r="52" spans="1:7" x14ac:dyDescent="0.25">
      <c r="A52" s="16" t="s">
        <v>57</v>
      </c>
      <c r="B52" s="15">
        <v>3820000</v>
      </c>
      <c r="C52" s="15">
        <v>7033818.9500000002</v>
      </c>
      <c r="D52" s="15">
        <v>10853818.949999999</v>
      </c>
      <c r="E52" s="15">
        <v>7234441.3499999996</v>
      </c>
      <c r="F52" s="15">
        <v>7234441.3499999996</v>
      </c>
      <c r="G52" s="15">
        <f t="shared" si="10"/>
        <v>3619377.5999999996</v>
      </c>
    </row>
    <row r="53" spans="1:7" x14ac:dyDescent="0.25">
      <c r="A53" s="16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6" t="s">
        <v>59</v>
      </c>
      <c r="B54" s="15">
        <v>0</v>
      </c>
      <c r="C54" s="15">
        <v>690809.28</v>
      </c>
      <c r="D54" s="15">
        <v>690809.28</v>
      </c>
      <c r="E54" s="15">
        <v>496033.98</v>
      </c>
      <c r="F54" s="15">
        <v>496033.98</v>
      </c>
      <c r="G54" s="15">
        <f t="shared" si="10"/>
        <v>194775.30000000005</v>
      </c>
    </row>
    <row r="55" spans="1:7" x14ac:dyDescent="0.25">
      <c r="A55" s="16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6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6" t="s">
        <v>62</v>
      </c>
      <c r="B57" s="15">
        <v>344100</v>
      </c>
      <c r="C57" s="15">
        <v>2125754.9500000002</v>
      </c>
      <c r="D57" s="15">
        <v>2469854.9500000002</v>
      </c>
      <c r="E57" s="15">
        <v>1176766.8600000001</v>
      </c>
      <c r="F57" s="15">
        <v>1176766.8600000001</v>
      </c>
      <c r="G57" s="15">
        <f t="shared" si="10"/>
        <v>1293088.0900000001</v>
      </c>
    </row>
    <row r="58" spans="1:7" x14ac:dyDescent="0.25">
      <c r="A58" s="14" t="s">
        <v>63</v>
      </c>
      <c r="B58" s="15">
        <f t="shared" ref="B58:G58" si="11">SUM(B59:B61)</f>
        <v>42624092</v>
      </c>
      <c r="C58" s="15">
        <f t="shared" si="11"/>
        <v>446175924.63</v>
      </c>
      <c r="D58" s="15">
        <f t="shared" si="11"/>
        <v>488800016.63</v>
      </c>
      <c r="E58" s="15">
        <f t="shared" si="11"/>
        <v>416207519.13</v>
      </c>
      <c r="F58" s="15">
        <f t="shared" si="11"/>
        <v>416207519.13</v>
      </c>
      <c r="G58" s="15">
        <f t="shared" si="11"/>
        <v>72592497.5</v>
      </c>
    </row>
    <row r="59" spans="1:7" x14ac:dyDescent="0.25">
      <c r="A59" s="16" t="s">
        <v>64</v>
      </c>
      <c r="B59" s="15">
        <v>42624092</v>
      </c>
      <c r="C59" s="15">
        <v>445443995.58999997</v>
      </c>
      <c r="D59" s="15">
        <v>488068087.58999997</v>
      </c>
      <c r="E59" s="15">
        <v>415475590.08999997</v>
      </c>
      <c r="F59" s="15">
        <v>415475590.08999997</v>
      </c>
      <c r="G59" s="15">
        <f>D59-E59</f>
        <v>72592497.5</v>
      </c>
    </row>
    <row r="60" spans="1:7" x14ac:dyDescent="0.25">
      <c r="A60" s="16" t="s">
        <v>65</v>
      </c>
      <c r="B60" s="15">
        <v>0</v>
      </c>
      <c r="C60" s="15">
        <v>731929.04</v>
      </c>
      <c r="D60" s="15">
        <v>731929.04</v>
      </c>
      <c r="E60" s="15">
        <v>731929.04</v>
      </c>
      <c r="F60" s="15">
        <v>731929.04</v>
      </c>
      <c r="G60" s="15">
        <f>D60-E60</f>
        <v>0</v>
      </c>
    </row>
    <row r="61" spans="1:7" x14ac:dyDescent="0.25">
      <c r="A61" s="16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>SUM(B63:B67,B68:B69)</f>
        <v>13488631</v>
      </c>
      <c r="C62" s="15">
        <f>SUM(C63:C67,C68:C69)</f>
        <v>84106330.230000004</v>
      </c>
      <c r="D62" s="15">
        <f>SUM(D63:D67,D68:D69)</f>
        <v>97594961.230000004</v>
      </c>
      <c r="E62" s="15">
        <f>SUM(E63:E67,E68:E69)</f>
        <v>79569667.890000001</v>
      </c>
      <c r="F62" s="15">
        <f>SUM(F63:F67,F68:F69)</f>
        <v>79569667.890000001</v>
      </c>
      <c r="G62" s="15">
        <f>D62-E62</f>
        <v>18025293.340000004</v>
      </c>
    </row>
    <row r="63" spans="1:7" x14ac:dyDescent="0.25">
      <c r="A63" s="16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6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69" si="12">D64-E64</f>
        <v>0</v>
      </c>
    </row>
    <row r="65" spans="1:7" x14ac:dyDescent="0.25">
      <c r="A65" s="16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2"/>
        <v>0</v>
      </c>
    </row>
    <row r="66" spans="1:7" x14ac:dyDescent="0.25">
      <c r="A66" s="16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2"/>
        <v>0</v>
      </c>
    </row>
    <row r="67" spans="1:7" ht="30" x14ac:dyDescent="0.25">
      <c r="A67" s="17" t="s">
        <v>72</v>
      </c>
      <c r="B67" s="15">
        <v>0</v>
      </c>
      <c r="C67" s="15">
        <v>79569667.890000001</v>
      </c>
      <c r="D67" s="15">
        <v>79569667.890000001</v>
      </c>
      <c r="E67" s="15">
        <v>79569667.890000001</v>
      </c>
      <c r="F67" s="15">
        <v>79569667.890000001</v>
      </c>
      <c r="G67" s="15">
        <f t="shared" si="12"/>
        <v>0</v>
      </c>
    </row>
    <row r="68" spans="1:7" x14ac:dyDescent="0.25">
      <c r="A68" s="16" t="s">
        <v>73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2"/>
        <v>0</v>
      </c>
    </row>
    <row r="69" spans="1:7" x14ac:dyDescent="0.25">
      <c r="A69" s="16" t="s">
        <v>74</v>
      </c>
      <c r="B69" s="15">
        <v>13488631</v>
      </c>
      <c r="C69" s="15">
        <v>4536662.34</v>
      </c>
      <c r="D69" s="15">
        <v>18025293.34</v>
      </c>
      <c r="E69" s="15">
        <v>0</v>
      </c>
      <c r="F69" s="15">
        <v>0</v>
      </c>
      <c r="G69" s="15">
        <f t="shared" si="12"/>
        <v>18025293.34</v>
      </c>
    </row>
    <row r="70" spans="1:7" x14ac:dyDescent="0.25">
      <c r="A70" s="14" t="s">
        <v>75</v>
      </c>
      <c r="B70" s="15">
        <f t="shared" ref="B70:G70" si="13">SUM(B71:B73)</f>
        <v>2805849912</v>
      </c>
      <c r="C70" s="15">
        <f t="shared" si="13"/>
        <v>252323544.91</v>
      </c>
      <c r="D70" s="15">
        <f t="shared" si="13"/>
        <v>3058173456.9099998</v>
      </c>
      <c r="E70" s="15">
        <f t="shared" si="13"/>
        <v>2352035587.96</v>
      </c>
      <c r="F70" s="15">
        <f t="shared" si="13"/>
        <v>2352035587.96</v>
      </c>
      <c r="G70" s="15">
        <f t="shared" si="13"/>
        <v>706137868.94999993</v>
      </c>
    </row>
    <row r="71" spans="1:7" x14ac:dyDescent="0.25">
      <c r="A71" s="16" t="s">
        <v>76</v>
      </c>
      <c r="B71" s="15">
        <v>2447813106</v>
      </c>
      <c r="C71" s="15">
        <v>77513932.870000005</v>
      </c>
      <c r="D71" s="15">
        <v>2525327038.8699999</v>
      </c>
      <c r="E71" s="15">
        <v>1915307302.27</v>
      </c>
      <c r="F71" s="15">
        <v>1915307302.27</v>
      </c>
      <c r="G71" s="15">
        <f>D71-E71</f>
        <v>610019736.5999999</v>
      </c>
    </row>
    <row r="72" spans="1:7" x14ac:dyDescent="0.25">
      <c r="A72" s="16" t="s">
        <v>77</v>
      </c>
      <c r="B72" s="15">
        <v>80071226</v>
      </c>
      <c r="C72" s="15">
        <v>2581759</v>
      </c>
      <c r="D72" s="15">
        <v>82652985</v>
      </c>
      <c r="E72" s="15">
        <v>57365983</v>
      </c>
      <c r="F72" s="15">
        <v>57365983</v>
      </c>
      <c r="G72" s="15">
        <f>D72-E72</f>
        <v>25287002</v>
      </c>
    </row>
    <row r="73" spans="1:7" x14ac:dyDescent="0.25">
      <c r="A73" s="16" t="s">
        <v>78</v>
      </c>
      <c r="B73" s="15">
        <v>277965580</v>
      </c>
      <c r="C73" s="15">
        <v>172227853.03999999</v>
      </c>
      <c r="D73" s="15">
        <v>450193433.04000002</v>
      </c>
      <c r="E73" s="15">
        <v>379362302.69</v>
      </c>
      <c r="F73" s="15">
        <v>379362302.69</v>
      </c>
      <c r="G73" s="15">
        <f>D73-E73</f>
        <v>70831130.350000024</v>
      </c>
    </row>
    <row r="74" spans="1:7" x14ac:dyDescent="0.25">
      <c r="A74" s="14" t="s">
        <v>79</v>
      </c>
      <c r="B74" s="15">
        <f t="shared" ref="B74:G74" si="14">SUM(B75:B81)</f>
        <v>276180277</v>
      </c>
      <c r="C74" s="15">
        <f t="shared" si="14"/>
        <v>-22760603.940000001</v>
      </c>
      <c r="D74" s="15">
        <f t="shared" si="14"/>
        <v>253419673.06</v>
      </c>
      <c r="E74" s="15">
        <f t="shared" si="14"/>
        <v>151843699.96000001</v>
      </c>
      <c r="F74" s="15">
        <f t="shared" si="14"/>
        <v>151843699.96000001</v>
      </c>
      <c r="G74" s="15">
        <f t="shared" si="14"/>
        <v>101575973.09999999</v>
      </c>
    </row>
    <row r="75" spans="1:7" x14ac:dyDescent="0.25">
      <c r="A75" s="16" t="s">
        <v>80</v>
      </c>
      <c r="B75" s="15">
        <v>62962879</v>
      </c>
      <c r="C75" s="15">
        <v>0</v>
      </c>
      <c r="D75" s="15">
        <v>62962879</v>
      </c>
      <c r="E75" s="15">
        <v>31638375.59</v>
      </c>
      <c r="F75" s="15">
        <v>31638375.59</v>
      </c>
      <c r="G75" s="15">
        <f>D75-E75</f>
        <v>31324503.41</v>
      </c>
    </row>
    <row r="76" spans="1:7" x14ac:dyDescent="0.25">
      <c r="A76" s="16" t="s">
        <v>81</v>
      </c>
      <c r="B76" s="15">
        <v>196687506</v>
      </c>
      <c r="C76" s="15">
        <v>-18335743</v>
      </c>
      <c r="D76" s="15">
        <v>178351763</v>
      </c>
      <c r="E76" s="15">
        <v>116606699.51000001</v>
      </c>
      <c r="F76" s="15">
        <v>116606699.51000001</v>
      </c>
      <c r="G76" s="15">
        <f t="shared" ref="G76:G81" si="15">D76-E76</f>
        <v>61745063.489999995</v>
      </c>
    </row>
    <row r="77" spans="1:7" x14ac:dyDescent="0.25">
      <c r="A77" s="16" t="s">
        <v>82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t="shared" si="15"/>
        <v>0</v>
      </c>
    </row>
    <row r="78" spans="1:7" x14ac:dyDescent="0.25">
      <c r="A78" s="16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5"/>
        <v>0</v>
      </c>
    </row>
    <row r="79" spans="1:7" x14ac:dyDescent="0.25">
      <c r="A79" s="16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5"/>
        <v>0</v>
      </c>
    </row>
    <row r="80" spans="1:7" x14ac:dyDescent="0.25">
      <c r="A80" s="16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5"/>
        <v>0</v>
      </c>
    </row>
    <row r="81" spans="1:7" x14ac:dyDescent="0.25">
      <c r="A81" s="16" t="s">
        <v>86</v>
      </c>
      <c r="B81" s="15">
        <v>16529892</v>
      </c>
      <c r="C81" s="15">
        <v>-4424860.9400000004</v>
      </c>
      <c r="D81" s="15">
        <v>12105031.060000001</v>
      </c>
      <c r="E81" s="15">
        <v>3598624.86</v>
      </c>
      <c r="F81" s="15">
        <v>3598624.86</v>
      </c>
      <c r="G81" s="15">
        <f t="shared" si="15"/>
        <v>8506406.2000000011</v>
      </c>
    </row>
    <row r="82" spans="1:7" x14ac:dyDescent="0.25">
      <c r="A82" s="18"/>
      <c r="B82" s="19"/>
      <c r="C82" s="19"/>
      <c r="D82" s="19"/>
      <c r="E82" s="19"/>
      <c r="F82" s="19"/>
      <c r="G82" s="19"/>
    </row>
    <row r="83" spans="1:7" x14ac:dyDescent="0.25">
      <c r="A83" s="20" t="s">
        <v>87</v>
      </c>
      <c r="B83" s="13">
        <f t="shared" ref="B83:G83" si="16">SUM(B84,B92,B102,B112,B122,B132,B136,B145,B149)</f>
        <v>10857113497</v>
      </c>
      <c r="C83" s="13">
        <f t="shared" si="16"/>
        <v>969220425.27999997</v>
      </c>
      <c r="D83" s="13">
        <f t="shared" si="16"/>
        <v>11826333922.280003</v>
      </c>
      <c r="E83" s="13">
        <f t="shared" si="16"/>
        <v>8307182604.3199997</v>
      </c>
      <c r="F83" s="13">
        <f t="shared" si="16"/>
        <v>8289578011.8999996</v>
      </c>
      <c r="G83" s="13">
        <f t="shared" si="16"/>
        <v>3519151317.960001</v>
      </c>
    </row>
    <row r="84" spans="1:7" x14ac:dyDescent="0.25">
      <c r="A84" s="14" t="s">
        <v>15</v>
      </c>
      <c r="B84" s="15">
        <f t="shared" ref="B84:G84" si="17">SUM(B85:B91)</f>
        <v>4859790029</v>
      </c>
      <c r="C84" s="15">
        <f t="shared" si="17"/>
        <v>0</v>
      </c>
      <c r="D84" s="15">
        <f t="shared" si="17"/>
        <v>4859790029</v>
      </c>
      <c r="E84" s="15">
        <f t="shared" si="17"/>
        <v>3137787923.1100001</v>
      </c>
      <c r="F84" s="15">
        <f t="shared" si="17"/>
        <v>3137787923.1100001</v>
      </c>
      <c r="G84" s="15">
        <f t="shared" si="17"/>
        <v>1722002105.8900003</v>
      </c>
    </row>
    <row r="85" spans="1:7" x14ac:dyDescent="0.25">
      <c r="A85" s="16" t="s">
        <v>16</v>
      </c>
      <c r="B85" s="15">
        <v>2907463816</v>
      </c>
      <c r="C85" s="15">
        <v>-118051316</v>
      </c>
      <c r="D85" s="15">
        <v>2789412500</v>
      </c>
      <c r="E85" s="15">
        <v>1840943410.53</v>
      </c>
      <c r="F85" s="15">
        <v>1840943410.53</v>
      </c>
      <c r="G85" s="15">
        <f>D85-E85</f>
        <v>948469089.47000003</v>
      </c>
    </row>
    <row r="86" spans="1:7" x14ac:dyDescent="0.25">
      <c r="A86" s="16" t="s">
        <v>17</v>
      </c>
      <c r="B86" s="15">
        <v>7758185</v>
      </c>
      <c r="C86" s="15">
        <v>-556886</v>
      </c>
      <c r="D86" s="15">
        <v>7201299</v>
      </c>
      <c r="E86" s="15">
        <v>1916620.39</v>
      </c>
      <c r="F86" s="15">
        <v>1916620.39</v>
      </c>
      <c r="G86" s="15">
        <f t="shared" ref="G86:G91" si="18">D86-E86</f>
        <v>5284678.6100000003</v>
      </c>
    </row>
    <row r="87" spans="1:7" x14ac:dyDescent="0.25">
      <c r="A87" s="16" t="s">
        <v>18</v>
      </c>
      <c r="B87" s="15">
        <v>935487175</v>
      </c>
      <c r="C87" s="15">
        <v>161723420</v>
      </c>
      <c r="D87" s="15">
        <v>1097210595</v>
      </c>
      <c r="E87" s="15">
        <v>706791899.75999999</v>
      </c>
      <c r="F87" s="15">
        <v>706791899.75999999</v>
      </c>
      <c r="G87" s="15">
        <f t="shared" si="18"/>
        <v>390418695.24000001</v>
      </c>
    </row>
    <row r="88" spans="1:7" x14ac:dyDescent="0.25">
      <c r="A88" s="16" t="s">
        <v>19</v>
      </c>
      <c r="B88" s="15">
        <v>442684020</v>
      </c>
      <c r="C88" s="15">
        <v>7488114</v>
      </c>
      <c r="D88" s="15">
        <v>450172134</v>
      </c>
      <c r="E88" s="15">
        <v>293668891</v>
      </c>
      <c r="F88" s="15">
        <v>293668891</v>
      </c>
      <c r="G88" s="15">
        <f t="shared" si="18"/>
        <v>156503243</v>
      </c>
    </row>
    <row r="89" spans="1:7" x14ac:dyDescent="0.25">
      <c r="A89" s="16" t="s">
        <v>20</v>
      </c>
      <c r="B89" s="15">
        <v>72543319</v>
      </c>
      <c r="C89" s="15">
        <v>19725828</v>
      </c>
      <c r="D89" s="15">
        <v>92269147</v>
      </c>
      <c r="E89" s="15">
        <v>83875263.370000005</v>
      </c>
      <c r="F89" s="15">
        <v>83875263.370000005</v>
      </c>
      <c r="G89" s="15">
        <f t="shared" si="18"/>
        <v>8393883.6299999952</v>
      </c>
    </row>
    <row r="90" spans="1:7" x14ac:dyDescent="0.25">
      <c r="A90" s="16" t="s">
        <v>21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18"/>
        <v>0</v>
      </c>
    </row>
    <row r="91" spans="1:7" x14ac:dyDescent="0.25">
      <c r="A91" s="16" t="s">
        <v>22</v>
      </c>
      <c r="B91" s="15">
        <v>493853514</v>
      </c>
      <c r="C91" s="15">
        <v>-70329160</v>
      </c>
      <c r="D91" s="15">
        <v>423524354</v>
      </c>
      <c r="E91" s="15">
        <v>210591838.06</v>
      </c>
      <c r="F91" s="15">
        <v>210591838.06</v>
      </c>
      <c r="G91" s="15">
        <f t="shared" si="18"/>
        <v>212932515.94</v>
      </c>
    </row>
    <row r="92" spans="1:7" x14ac:dyDescent="0.25">
      <c r="A92" s="14" t="s">
        <v>23</v>
      </c>
      <c r="B92" s="15">
        <f t="shared" ref="B92:G92" si="19">SUM(B93:B101)</f>
        <v>55783843</v>
      </c>
      <c r="C92" s="15">
        <f t="shared" si="19"/>
        <v>23648032.160000004</v>
      </c>
      <c r="D92" s="15">
        <f t="shared" si="19"/>
        <v>79431875.159999996</v>
      </c>
      <c r="E92" s="15">
        <f t="shared" si="19"/>
        <v>47927262.060000002</v>
      </c>
      <c r="F92" s="15">
        <f t="shared" si="19"/>
        <v>47927262.060000002</v>
      </c>
      <c r="G92" s="15">
        <f t="shared" si="19"/>
        <v>31504613.099999998</v>
      </c>
    </row>
    <row r="93" spans="1:7" x14ac:dyDescent="0.25">
      <c r="A93" s="16" t="s">
        <v>24</v>
      </c>
      <c r="B93" s="15">
        <v>6717683</v>
      </c>
      <c r="C93" s="15">
        <v>-1057217.0900000001</v>
      </c>
      <c r="D93" s="15">
        <v>5660465.9100000001</v>
      </c>
      <c r="E93" s="15">
        <v>3732944.07</v>
      </c>
      <c r="F93" s="15">
        <v>3732944.07</v>
      </c>
      <c r="G93" s="15">
        <f>D93-E93</f>
        <v>1927521.8400000003</v>
      </c>
    </row>
    <row r="94" spans="1:7" x14ac:dyDescent="0.25">
      <c r="A94" s="16" t="s">
        <v>25</v>
      </c>
      <c r="B94" s="15">
        <v>9918843</v>
      </c>
      <c r="C94" s="15">
        <v>-1032299.71</v>
      </c>
      <c r="D94" s="15">
        <v>8886543.2899999991</v>
      </c>
      <c r="E94" s="15">
        <v>4156405.01</v>
      </c>
      <c r="F94" s="15">
        <v>4156405.01</v>
      </c>
      <c r="G94" s="15">
        <f t="shared" ref="G94:G101" si="20">D94-E94</f>
        <v>4730138.2799999993</v>
      </c>
    </row>
    <row r="95" spans="1:7" x14ac:dyDescent="0.25">
      <c r="A95" s="16" t="s">
        <v>26</v>
      </c>
      <c r="B95" s="15">
        <v>0</v>
      </c>
      <c r="C95" s="15">
        <v>3351313.85</v>
      </c>
      <c r="D95" s="15">
        <v>3351313.85</v>
      </c>
      <c r="E95" s="15">
        <v>1788505.99</v>
      </c>
      <c r="F95" s="15">
        <v>1788505.99</v>
      </c>
      <c r="G95" s="15">
        <f t="shared" si="20"/>
        <v>1562807.86</v>
      </c>
    </row>
    <row r="96" spans="1:7" x14ac:dyDescent="0.25">
      <c r="A96" s="16" t="s">
        <v>27</v>
      </c>
      <c r="B96" s="15">
        <v>1012026</v>
      </c>
      <c r="C96" s="15">
        <v>3104196.88</v>
      </c>
      <c r="D96" s="15">
        <v>4116222.88</v>
      </c>
      <c r="E96" s="15">
        <v>3057240.24</v>
      </c>
      <c r="F96" s="15">
        <v>3057240.24</v>
      </c>
      <c r="G96" s="15">
        <f t="shared" si="20"/>
        <v>1058982.6399999997</v>
      </c>
    </row>
    <row r="97" spans="1:7" x14ac:dyDescent="0.25">
      <c r="A97" s="21" t="s">
        <v>28</v>
      </c>
      <c r="B97" s="15">
        <v>2448137</v>
      </c>
      <c r="C97" s="15">
        <v>3520704.87</v>
      </c>
      <c r="D97" s="15">
        <v>5968841.8700000001</v>
      </c>
      <c r="E97" s="15">
        <v>2376446.84</v>
      </c>
      <c r="F97" s="15">
        <v>2376446.84</v>
      </c>
      <c r="G97" s="15">
        <f t="shared" si="20"/>
        <v>3592395.0300000003</v>
      </c>
    </row>
    <row r="98" spans="1:7" x14ac:dyDescent="0.25">
      <c r="A98" s="16" t="s">
        <v>29</v>
      </c>
      <c r="B98" s="15">
        <v>8269067</v>
      </c>
      <c r="C98" s="15">
        <v>4598685.7300000004</v>
      </c>
      <c r="D98" s="15">
        <v>12867752.73</v>
      </c>
      <c r="E98" s="15">
        <v>10072399.74</v>
      </c>
      <c r="F98" s="15">
        <v>10072399.74</v>
      </c>
      <c r="G98" s="15">
        <f t="shared" si="20"/>
        <v>2795352.99</v>
      </c>
    </row>
    <row r="99" spans="1:7" x14ac:dyDescent="0.25">
      <c r="A99" s="16" t="s">
        <v>30</v>
      </c>
      <c r="B99" s="15">
        <v>18836720</v>
      </c>
      <c r="C99" s="15">
        <v>8485201.6600000001</v>
      </c>
      <c r="D99" s="15">
        <v>27321921.66</v>
      </c>
      <c r="E99" s="15">
        <v>13115033.74</v>
      </c>
      <c r="F99" s="15">
        <v>13115033.74</v>
      </c>
      <c r="G99" s="15">
        <f t="shared" si="20"/>
        <v>14206887.92</v>
      </c>
    </row>
    <row r="100" spans="1:7" x14ac:dyDescent="0.25">
      <c r="A100" s="16" t="s">
        <v>31</v>
      </c>
      <c r="B100" s="15">
        <v>2787600</v>
      </c>
      <c r="C100" s="15">
        <v>1320161.94</v>
      </c>
      <c r="D100" s="15">
        <v>4107761.94</v>
      </c>
      <c r="E100" s="15">
        <v>3408387.78</v>
      </c>
      <c r="F100" s="15">
        <v>3408387.78</v>
      </c>
      <c r="G100" s="15">
        <f t="shared" si="20"/>
        <v>699374.16000000015</v>
      </c>
    </row>
    <row r="101" spans="1:7" x14ac:dyDescent="0.25">
      <c r="A101" s="16" t="s">
        <v>32</v>
      </c>
      <c r="B101" s="15">
        <v>5793767</v>
      </c>
      <c r="C101" s="15">
        <v>1357284.03</v>
      </c>
      <c r="D101" s="15">
        <v>7151051.0300000003</v>
      </c>
      <c r="E101" s="15">
        <v>6219898.6500000004</v>
      </c>
      <c r="F101" s="15">
        <v>6219898.6500000004</v>
      </c>
      <c r="G101" s="15">
        <f t="shared" si="20"/>
        <v>931152.37999999989</v>
      </c>
    </row>
    <row r="102" spans="1:7" x14ac:dyDescent="0.25">
      <c r="A102" s="14" t="s">
        <v>33</v>
      </c>
      <c r="B102" s="15">
        <f t="shared" ref="B102:G102" si="21">SUM(B103:B111)</f>
        <v>296468874</v>
      </c>
      <c r="C102" s="15">
        <f t="shared" si="21"/>
        <v>-30271806.290000003</v>
      </c>
      <c r="D102" s="15">
        <f t="shared" si="21"/>
        <v>266197067.70999998</v>
      </c>
      <c r="E102" s="15">
        <f t="shared" si="21"/>
        <v>153296285.71999997</v>
      </c>
      <c r="F102" s="15">
        <f t="shared" si="21"/>
        <v>153296285.71999997</v>
      </c>
      <c r="G102" s="15">
        <f t="shared" si="21"/>
        <v>112900781.99000001</v>
      </c>
    </row>
    <row r="103" spans="1:7" x14ac:dyDescent="0.25">
      <c r="A103" s="16" t="s">
        <v>34</v>
      </c>
      <c r="B103" s="15">
        <v>96409040</v>
      </c>
      <c r="C103" s="15">
        <v>-16950805.510000002</v>
      </c>
      <c r="D103" s="15">
        <v>79458234.489999995</v>
      </c>
      <c r="E103" s="15">
        <v>33886213.299999997</v>
      </c>
      <c r="F103" s="15">
        <v>33886213.299999997</v>
      </c>
      <c r="G103" s="15">
        <f>D103-E103</f>
        <v>45572021.189999998</v>
      </c>
    </row>
    <row r="104" spans="1:7" x14ac:dyDescent="0.25">
      <c r="A104" s="16" t="s">
        <v>35</v>
      </c>
      <c r="B104" s="15">
        <v>9662118</v>
      </c>
      <c r="C104" s="15">
        <v>-1983588.27</v>
      </c>
      <c r="D104" s="15">
        <v>7678529.7300000004</v>
      </c>
      <c r="E104" s="15">
        <v>3108285.3</v>
      </c>
      <c r="F104" s="15">
        <v>3108285.3</v>
      </c>
      <c r="G104" s="15">
        <f t="shared" ref="G104:G111" si="22">D104-E104</f>
        <v>4570244.4300000006</v>
      </c>
    </row>
    <row r="105" spans="1:7" x14ac:dyDescent="0.25">
      <c r="A105" s="16" t="s">
        <v>36</v>
      </c>
      <c r="B105" s="15">
        <v>15996461</v>
      </c>
      <c r="C105" s="15">
        <v>8460849.9700000007</v>
      </c>
      <c r="D105" s="15">
        <v>24457310.969999999</v>
      </c>
      <c r="E105" s="15">
        <v>12936373.210000001</v>
      </c>
      <c r="F105" s="15">
        <v>12936373.210000001</v>
      </c>
      <c r="G105" s="15">
        <f t="shared" si="22"/>
        <v>11520937.759999998</v>
      </c>
    </row>
    <row r="106" spans="1:7" x14ac:dyDescent="0.25">
      <c r="A106" s="16" t="s">
        <v>37</v>
      </c>
      <c r="B106" s="15">
        <v>467631</v>
      </c>
      <c r="C106" s="15">
        <v>3617676.24</v>
      </c>
      <c r="D106" s="15">
        <v>4085307.24</v>
      </c>
      <c r="E106" s="15">
        <v>2572139.48</v>
      </c>
      <c r="F106" s="15">
        <v>2572139.48</v>
      </c>
      <c r="G106" s="15">
        <f t="shared" si="22"/>
        <v>1513167.7600000002</v>
      </c>
    </row>
    <row r="107" spans="1:7" x14ac:dyDescent="0.25">
      <c r="A107" s="16" t="s">
        <v>38</v>
      </c>
      <c r="B107" s="15">
        <v>163636314</v>
      </c>
      <c r="C107" s="15">
        <v>-18650062.16</v>
      </c>
      <c r="D107" s="15">
        <v>144986251.84</v>
      </c>
      <c r="E107" s="15">
        <v>99783505.989999995</v>
      </c>
      <c r="F107" s="15">
        <v>99783505.989999995</v>
      </c>
      <c r="G107" s="15">
        <f t="shared" si="22"/>
        <v>45202745.850000009</v>
      </c>
    </row>
    <row r="108" spans="1:7" x14ac:dyDescent="0.25">
      <c r="A108" s="16" t="s">
        <v>39</v>
      </c>
      <c r="B108" s="15">
        <v>688345</v>
      </c>
      <c r="C108" s="15">
        <v>-109653.96</v>
      </c>
      <c r="D108" s="15">
        <v>578691.04</v>
      </c>
      <c r="E108" s="15">
        <v>299446.03999999998</v>
      </c>
      <c r="F108" s="15">
        <v>299446.03999999998</v>
      </c>
      <c r="G108" s="15">
        <f t="shared" si="22"/>
        <v>279245.00000000006</v>
      </c>
    </row>
    <row r="109" spans="1:7" x14ac:dyDescent="0.25">
      <c r="A109" s="16" t="s">
        <v>40</v>
      </c>
      <c r="B109" s="15">
        <v>3864348</v>
      </c>
      <c r="C109" s="15">
        <v>-1533702.6</v>
      </c>
      <c r="D109" s="15">
        <v>2330645.4</v>
      </c>
      <c r="E109" s="15">
        <v>650003.4</v>
      </c>
      <c r="F109" s="15">
        <v>650003.4</v>
      </c>
      <c r="G109" s="15">
        <f t="shared" si="22"/>
        <v>1680642</v>
      </c>
    </row>
    <row r="110" spans="1:7" x14ac:dyDescent="0.25">
      <c r="A110" s="16" t="s">
        <v>41</v>
      </c>
      <c r="B110" s="15">
        <v>4776371</v>
      </c>
      <c r="C110" s="15">
        <v>-2631311</v>
      </c>
      <c r="D110" s="15">
        <v>2145060</v>
      </c>
      <c r="E110" s="15">
        <v>24360</v>
      </c>
      <c r="F110" s="15">
        <v>24360</v>
      </c>
      <c r="G110" s="15">
        <f t="shared" si="22"/>
        <v>2120700</v>
      </c>
    </row>
    <row r="111" spans="1:7" x14ac:dyDescent="0.25">
      <c r="A111" s="16" t="s">
        <v>42</v>
      </c>
      <c r="B111" s="15">
        <v>968246</v>
      </c>
      <c r="C111" s="15">
        <v>-491209</v>
      </c>
      <c r="D111" s="15">
        <v>477037</v>
      </c>
      <c r="E111" s="15">
        <v>35959</v>
      </c>
      <c r="F111" s="15">
        <v>35959</v>
      </c>
      <c r="G111" s="15">
        <f t="shared" si="22"/>
        <v>441078</v>
      </c>
    </row>
    <row r="112" spans="1:7" x14ac:dyDescent="0.25">
      <c r="A112" s="14" t="s">
        <v>43</v>
      </c>
      <c r="B112" s="15">
        <f t="shared" ref="B112:G112" si="23">SUM(B113:B121)</f>
        <v>3557329168</v>
      </c>
      <c r="C112" s="15">
        <f t="shared" si="23"/>
        <v>783494020.41999996</v>
      </c>
      <c r="D112" s="15">
        <f t="shared" si="23"/>
        <v>4340823188.4200001</v>
      </c>
      <c r="E112" s="15">
        <f t="shared" si="23"/>
        <v>3148719644.5</v>
      </c>
      <c r="F112" s="15">
        <f t="shared" si="23"/>
        <v>3148454855.1399999</v>
      </c>
      <c r="G112" s="15">
        <f t="shared" si="23"/>
        <v>1192103543.9200001</v>
      </c>
    </row>
    <row r="113" spans="1:7" x14ac:dyDescent="0.25">
      <c r="A113" s="16" t="s">
        <v>44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f>D113-E113</f>
        <v>0</v>
      </c>
    </row>
    <row r="114" spans="1:7" x14ac:dyDescent="0.25">
      <c r="A114" s="16" t="s">
        <v>45</v>
      </c>
      <c r="B114" s="15">
        <v>3546201888</v>
      </c>
      <c r="C114" s="15">
        <v>768583922.41999996</v>
      </c>
      <c r="D114" s="15">
        <v>4314785810.4200001</v>
      </c>
      <c r="E114" s="15">
        <v>3126779863.3499999</v>
      </c>
      <c r="F114" s="15">
        <v>3126515073.9899998</v>
      </c>
      <c r="G114" s="15">
        <f t="shared" ref="G114:G121" si="24">D114-E114</f>
        <v>1188005947.0700002</v>
      </c>
    </row>
    <row r="115" spans="1:7" x14ac:dyDescent="0.25">
      <c r="A115" s="16" t="s">
        <v>46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si="24"/>
        <v>0</v>
      </c>
    </row>
    <row r="116" spans="1:7" x14ac:dyDescent="0.25">
      <c r="A116" s="16" t="s">
        <v>47</v>
      </c>
      <c r="B116" s="15">
        <v>11127280</v>
      </c>
      <c r="C116" s="15">
        <v>-10727280</v>
      </c>
      <c r="D116" s="15">
        <v>400000</v>
      </c>
      <c r="E116" s="15">
        <v>400000</v>
      </c>
      <c r="F116" s="15">
        <v>400000</v>
      </c>
      <c r="G116" s="15">
        <f t="shared" si="24"/>
        <v>0</v>
      </c>
    </row>
    <row r="117" spans="1:7" x14ac:dyDescent="0.25">
      <c r="A117" s="16" t="s">
        <v>48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24"/>
        <v>0</v>
      </c>
    </row>
    <row r="118" spans="1:7" x14ac:dyDescent="0.25">
      <c r="A118" s="16" t="s">
        <v>49</v>
      </c>
      <c r="B118" s="15">
        <v>0</v>
      </c>
      <c r="C118" s="15">
        <v>25637378</v>
      </c>
      <c r="D118" s="15">
        <v>25637378</v>
      </c>
      <c r="E118" s="15">
        <v>21539781.149999999</v>
      </c>
      <c r="F118" s="15">
        <v>21539781.149999999</v>
      </c>
      <c r="G118" s="15">
        <f t="shared" si="24"/>
        <v>4097596.8500000015</v>
      </c>
    </row>
    <row r="119" spans="1:7" x14ac:dyDescent="0.25">
      <c r="A119" s="16" t="s">
        <v>50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4"/>
        <v>0</v>
      </c>
    </row>
    <row r="120" spans="1:7" x14ac:dyDescent="0.25">
      <c r="A120" s="16" t="s">
        <v>51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4"/>
        <v>0</v>
      </c>
    </row>
    <row r="121" spans="1:7" x14ac:dyDescent="0.25">
      <c r="A121" s="16" t="s">
        <v>52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4"/>
        <v>0</v>
      </c>
    </row>
    <row r="122" spans="1:7" x14ac:dyDescent="0.25">
      <c r="A122" s="14" t="s">
        <v>53</v>
      </c>
      <c r="B122" s="15">
        <f t="shared" ref="B122:G122" si="25">SUM(B123:B131)</f>
        <v>96930070</v>
      </c>
      <c r="C122" s="15">
        <f t="shared" si="25"/>
        <v>73550639.450000003</v>
      </c>
      <c r="D122" s="15">
        <f t="shared" si="25"/>
        <v>170480709.44999999</v>
      </c>
      <c r="E122" s="15">
        <f t="shared" si="25"/>
        <v>128182076.67</v>
      </c>
      <c r="F122" s="15">
        <f t="shared" si="25"/>
        <v>128182076.67</v>
      </c>
      <c r="G122" s="15">
        <f t="shared" si="25"/>
        <v>42298632.780000001</v>
      </c>
    </row>
    <row r="123" spans="1:7" x14ac:dyDescent="0.25">
      <c r="A123" s="16" t="s">
        <v>54</v>
      </c>
      <c r="B123" s="15">
        <v>21809573</v>
      </c>
      <c r="C123" s="15">
        <v>5435972.6500000004</v>
      </c>
      <c r="D123" s="15">
        <v>27245545.649999999</v>
      </c>
      <c r="E123" s="15">
        <v>14677810.960000001</v>
      </c>
      <c r="F123" s="15">
        <v>14677810.960000001</v>
      </c>
      <c r="G123" s="15">
        <f>D123-E123</f>
        <v>12567734.689999998</v>
      </c>
    </row>
    <row r="124" spans="1:7" x14ac:dyDescent="0.25">
      <c r="A124" s="16" t="s">
        <v>55</v>
      </c>
      <c r="B124" s="15">
        <v>675302</v>
      </c>
      <c r="C124" s="15">
        <v>-201105.58</v>
      </c>
      <c r="D124" s="15">
        <v>474196.42</v>
      </c>
      <c r="E124" s="15">
        <v>314552.83</v>
      </c>
      <c r="F124" s="15">
        <v>314552.83</v>
      </c>
      <c r="G124" s="15">
        <f t="shared" ref="G124:G131" si="26">D124-E124</f>
        <v>159643.58999999997</v>
      </c>
    </row>
    <row r="125" spans="1:7" x14ac:dyDescent="0.25">
      <c r="A125" s="16" t="s">
        <v>56</v>
      </c>
      <c r="B125" s="15">
        <v>0</v>
      </c>
      <c r="C125" s="15">
        <v>1249000</v>
      </c>
      <c r="D125" s="15">
        <v>1249000</v>
      </c>
      <c r="E125" s="15">
        <v>1248634.32</v>
      </c>
      <c r="F125" s="15">
        <v>1248634.32</v>
      </c>
      <c r="G125" s="15">
        <f t="shared" si="26"/>
        <v>365.67999999993481</v>
      </c>
    </row>
    <row r="126" spans="1:7" x14ac:dyDescent="0.25">
      <c r="A126" s="22" t="s">
        <v>57</v>
      </c>
      <c r="B126" s="23">
        <v>62453945</v>
      </c>
      <c r="C126" s="23">
        <v>42619151.579999998</v>
      </c>
      <c r="D126" s="23">
        <v>105073096.58</v>
      </c>
      <c r="E126" s="23">
        <v>95769262.959999993</v>
      </c>
      <c r="F126" s="23">
        <v>95769262.959999993</v>
      </c>
      <c r="G126" s="23">
        <f t="shared" si="26"/>
        <v>9303833.6200000048</v>
      </c>
    </row>
    <row r="127" spans="1:7" x14ac:dyDescent="0.25">
      <c r="A127" s="16" t="s">
        <v>58</v>
      </c>
      <c r="B127" s="15">
        <v>1032100</v>
      </c>
      <c r="C127" s="15">
        <v>-1032100</v>
      </c>
      <c r="D127" s="15">
        <v>0</v>
      </c>
      <c r="E127" s="15">
        <v>0</v>
      </c>
      <c r="F127" s="15">
        <v>0</v>
      </c>
      <c r="G127" s="15">
        <f t="shared" si="26"/>
        <v>0</v>
      </c>
    </row>
    <row r="128" spans="1:7" x14ac:dyDescent="0.25">
      <c r="A128" s="16" t="s">
        <v>59</v>
      </c>
      <c r="B128" s="15">
        <v>5590450</v>
      </c>
      <c r="C128" s="15">
        <v>16196520.16</v>
      </c>
      <c r="D128" s="15">
        <v>21786970.16</v>
      </c>
      <c r="E128" s="15">
        <v>10681316.68</v>
      </c>
      <c r="F128" s="15">
        <v>10681316.68</v>
      </c>
      <c r="G128" s="15">
        <f t="shared" si="26"/>
        <v>11105653.48</v>
      </c>
    </row>
    <row r="129" spans="1:7" x14ac:dyDescent="0.25">
      <c r="A129" s="16" t="s">
        <v>60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26"/>
        <v>0</v>
      </c>
    </row>
    <row r="130" spans="1:7" x14ac:dyDescent="0.25">
      <c r="A130" s="16" t="s">
        <v>61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6"/>
        <v>0</v>
      </c>
    </row>
    <row r="131" spans="1:7" x14ac:dyDescent="0.25">
      <c r="A131" s="16" t="s">
        <v>62</v>
      </c>
      <c r="B131" s="15">
        <v>5368700</v>
      </c>
      <c r="C131" s="15">
        <v>9283200.6400000006</v>
      </c>
      <c r="D131" s="15">
        <v>14651900.640000001</v>
      </c>
      <c r="E131" s="15">
        <v>5490498.9199999999</v>
      </c>
      <c r="F131" s="15">
        <v>5490498.9199999999</v>
      </c>
      <c r="G131" s="15">
        <f t="shared" si="26"/>
        <v>9161401.7200000007</v>
      </c>
    </row>
    <row r="132" spans="1:7" x14ac:dyDescent="0.25">
      <c r="A132" s="14" t="s">
        <v>63</v>
      </c>
      <c r="B132" s="15">
        <f t="shared" ref="B132:G132" si="27">SUM(B133:B135)</f>
        <v>449175000</v>
      </c>
      <c r="C132" s="15">
        <f t="shared" si="27"/>
        <v>-44511222.399999999</v>
      </c>
      <c r="D132" s="15">
        <f t="shared" si="27"/>
        <v>404663777.60000002</v>
      </c>
      <c r="E132" s="15">
        <f t="shared" si="27"/>
        <v>293936497.36000001</v>
      </c>
      <c r="F132" s="15">
        <f t="shared" si="27"/>
        <v>287896569.36000001</v>
      </c>
      <c r="G132" s="15">
        <f t="shared" si="27"/>
        <v>110727280.24000001</v>
      </c>
    </row>
    <row r="133" spans="1:7" x14ac:dyDescent="0.25">
      <c r="A133" s="16" t="s">
        <v>64</v>
      </c>
      <c r="B133" s="15">
        <v>447675000</v>
      </c>
      <c r="C133" s="15">
        <v>-58829931.939999998</v>
      </c>
      <c r="D133" s="15">
        <v>388845068.06</v>
      </c>
      <c r="E133" s="15">
        <v>284630065.81999999</v>
      </c>
      <c r="F133" s="15">
        <v>278590137.81999999</v>
      </c>
      <c r="G133" s="15">
        <f>D133-E133</f>
        <v>104215002.24000001</v>
      </c>
    </row>
    <row r="134" spans="1:7" x14ac:dyDescent="0.25">
      <c r="A134" s="16" t="s">
        <v>65</v>
      </c>
      <c r="B134" s="15">
        <v>1500000</v>
      </c>
      <c r="C134" s="15">
        <v>14318709.539999999</v>
      </c>
      <c r="D134" s="15">
        <v>15818709.539999999</v>
      </c>
      <c r="E134" s="15">
        <v>9306431.5399999991</v>
      </c>
      <c r="F134" s="15">
        <v>9306431.5399999991</v>
      </c>
      <c r="G134" s="15">
        <f>D134-E134</f>
        <v>6512278</v>
      </c>
    </row>
    <row r="135" spans="1:7" x14ac:dyDescent="0.25">
      <c r="A135" s="16" t="s">
        <v>66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>D135-E135</f>
        <v>0</v>
      </c>
    </row>
    <row r="136" spans="1:7" x14ac:dyDescent="0.25">
      <c r="A136" s="14" t="s">
        <v>67</v>
      </c>
      <c r="B136" s="15">
        <f t="shared" ref="B136:G136" si="28">SUM(B137:B141,B143:B144)</f>
        <v>0</v>
      </c>
      <c r="C136" s="15">
        <f t="shared" si="28"/>
        <v>0</v>
      </c>
      <c r="D136" s="15">
        <f t="shared" si="28"/>
        <v>0</v>
      </c>
      <c r="E136" s="15">
        <f t="shared" si="28"/>
        <v>0</v>
      </c>
      <c r="F136" s="15">
        <f t="shared" si="28"/>
        <v>0</v>
      </c>
      <c r="G136" s="15">
        <f t="shared" si="28"/>
        <v>0</v>
      </c>
    </row>
    <row r="137" spans="1:7" x14ac:dyDescent="0.25">
      <c r="A137" s="16" t="s">
        <v>68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f>D137-E137</f>
        <v>0</v>
      </c>
    </row>
    <row r="138" spans="1:7" x14ac:dyDescent="0.25">
      <c r="A138" s="16" t="s">
        <v>69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 t="shared" ref="G138:G144" si="29">D138-E138</f>
        <v>0</v>
      </c>
    </row>
    <row r="139" spans="1:7" x14ac:dyDescent="0.25">
      <c r="A139" s="16" t="s">
        <v>70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si="29"/>
        <v>0</v>
      </c>
    </row>
    <row r="140" spans="1:7" x14ac:dyDescent="0.25">
      <c r="A140" s="16" t="s">
        <v>71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29"/>
        <v>0</v>
      </c>
    </row>
    <row r="141" spans="1:7" x14ac:dyDescent="0.25">
      <c r="A141" s="16" t="s">
        <v>88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29"/>
        <v>0</v>
      </c>
    </row>
    <row r="142" spans="1:7" x14ac:dyDescent="0.25">
      <c r="A142" s="16" t="s">
        <v>89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29"/>
        <v>0</v>
      </c>
    </row>
    <row r="143" spans="1:7" x14ac:dyDescent="0.25">
      <c r="A143" s="16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29"/>
        <v>0</v>
      </c>
    </row>
    <row r="144" spans="1:7" x14ac:dyDescent="0.25">
      <c r="A144" s="16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29"/>
        <v>0</v>
      </c>
    </row>
    <row r="145" spans="1:256" x14ac:dyDescent="0.25">
      <c r="A145" s="14" t="s">
        <v>75</v>
      </c>
      <c r="B145" s="15">
        <f t="shared" ref="B145:G145" si="30">SUM(B146:B148)</f>
        <v>1541636513</v>
      </c>
      <c r="C145" s="15">
        <f t="shared" si="30"/>
        <v>163310761.94</v>
      </c>
      <c r="D145" s="15">
        <f t="shared" si="30"/>
        <v>1704947274.9400001</v>
      </c>
      <c r="E145" s="15">
        <f t="shared" si="30"/>
        <v>1397332914.9000001</v>
      </c>
      <c r="F145" s="15">
        <f t="shared" si="30"/>
        <v>1386033039.8399999</v>
      </c>
      <c r="G145" s="15">
        <f t="shared" si="30"/>
        <v>307614360.03999996</v>
      </c>
    </row>
    <row r="146" spans="1:256" x14ac:dyDescent="0.25">
      <c r="A146" s="16" t="s">
        <v>76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f>D146-E146</f>
        <v>0</v>
      </c>
    </row>
    <row r="147" spans="1:256" x14ac:dyDescent="0.25">
      <c r="A147" s="16" t="s">
        <v>77</v>
      </c>
      <c r="B147" s="15">
        <v>1448141341</v>
      </c>
      <c r="C147" s="15">
        <v>1128274.74</v>
      </c>
      <c r="D147" s="15">
        <v>1449269615.74</v>
      </c>
      <c r="E147" s="15">
        <v>1207076689.74</v>
      </c>
      <c r="F147" s="15">
        <v>1207076689.74</v>
      </c>
      <c r="G147" s="15">
        <f>D147-E147</f>
        <v>242192926</v>
      </c>
    </row>
    <row r="148" spans="1:256" x14ac:dyDescent="0.25">
      <c r="A148" s="16" t="s">
        <v>78</v>
      </c>
      <c r="B148" s="15">
        <v>93495172</v>
      </c>
      <c r="C148" s="15">
        <v>162182487.19999999</v>
      </c>
      <c r="D148" s="15">
        <v>255677659.19999999</v>
      </c>
      <c r="E148" s="15">
        <v>190256225.16</v>
      </c>
      <c r="F148" s="15">
        <v>178956350.09999999</v>
      </c>
      <c r="G148" s="15">
        <f>D148-E148</f>
        <v>65421434.039999992</v>
      </c>
    </row>
    <row r="149" spans="1:256" x14ac:dyDescent="0.25">
      <c r="A149" s="14" t="s">
        <v>79</v>
      </c>
      <c r="B149" s="15">
        <f t="shared" ref="B149:G149" si="31">SUM(B150:B156)</f>
        <v>0</v>
      </c>
      <c r="C149" s="15">
        <f t="shared" si="31"/>
        <v>0</v>
      </c>
      <c r="D149" s="15">
        <f t="shared" si="31"/>
        <v>0</v>
      </c>
      <c r="E149" s="15">
        <f t="shared" si="31"/>
        <v>0</v>
      </c>
      <c r="F149" s="15">
        <f t="shared" si="31"/>
        <v>0</v>
      </c>
      <c r="G149" s="15">
        <f t="shared" si="31"/>
        <v>0</v>
      </c>
    </row>
    <row r="150" spans="1:256" x14ac:dyDescent="0.25">
      <c r="A150" s="16" t="s">
        <v>80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f>D150-E150</f>
        <v>0</v>
      </c>
    </row>
    <row r="151" spans="1:256" x14ac:dyDescent="0.25">
      <c r="A151" s="16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 t="shared" ref="G151:G156" si="32">D151-E151</f>
        <v>0</v>
      </c>
    </row>
    <row r="152" spans="1:256" x14ac:dyDescent="0.25">
      <c r="A152" s="16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si="32"/>
        <v>0</v>
      </c>
    </row>
    <row r="153" spans="1:256" x14ac:dyDescent="0.25">
      <c r="A153" s="21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2"/>
        <v>0</v>
      </c>
    </row>
    <row r="154" spans="1:256" x14ac:dyDescent="0.25">
      <c r="A154" s="16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2"/>
        <v>0</v>
      </c>
    </row>
    <row r="155" spans="1:256" x14ac:dyDescent="0.25">
      <c r="A155" s="16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2"/>
        <v>0</v>
      </c>
    </row>
    <row r="156" spans="1:256" x14ac:dyDescent="0.25">
      <c r="A156" s="16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2"/>
        <v>0</v>
      </c>
    </row>
    <row r="157" spans="1:256" x14ac:dyDescent="0.25">
      <c r="A157" s="24"/>
      <c r="B157" s="19"/>
      <c r="C157" s="19"/>
      <c r="D157" s="19"/>
      <c r="E157" s="19"/>
      <c r="F157" s="19"/>
      <c r="G157" s="19"/>
    </row>
    <row r="158" spans="1:256" x14ac:dyDescent="0.25">
      <c r="A158" s="25" t="s">
        <v>90</v>
      </c>
      <c r="B158" s="13">
        <f t="shared" ref="B158:G158" si="33">B9+B83</f>
        <v>21454315101</v>
      </c>
      <c r="C158" s="13">
        <f t="shared" si="33"/>
        <v>2296466152.3299999</v>
      </c>
      <c r="D158" s="13">
        <f t="shared" si="33"/>
        <v>23750781253.330002</v>
      </c>
      <c r="E158" s="13">
        <f t="shared" si="33"/>
        <v>17001946061.439999</v>
      </c>
      <c r="F158" s="13">
        <f t="shared" si="33"/>
        <v>16979494137.019999</v>
      </c>
      <c r="G158" s="13">
        <f t="shared" si="33"/>
        <v>6748835191.8900013</v>
      </c>
    </row>
    <row r="159" spans="1:256" x14ac:dyDescent="0.25">
      <c r="A159" s="26"/>
      <c r="B159" s="27"/>
      <c r="C159" s="27"/>
      <c r="D159" s="27"/>
      <c r="E159" s="27"/>
      <c r="F159" s="27"/>
      <c r="G159" s="27"/>
      <c r="IV159" s="28"/>
    </row>
    <row r="160" spans="1:256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68:G158 B9:B66 C9:G6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2022-03-31T16:59:56Z</dcterms:created>
  <dcterms:modified xsi:type="dcterms:W3CDTF">2022-03-31T17:00:27Z</dcterms:modified>
</cp:coreProperties>
</file>