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'[1]Formato 3'!$E$13</definedName>
    <definedName name="APP_FIN_06">'[1]Formato 3'!$G$13</definedName>
    <definedName name="APP_FIN_07">'[1]Formato 3'!$H$13</definedName>
    <definedName name="APP_FIN_08">'[1]Formato 3'!$I$13</definedName>
    <definedName name="APP_FIN_09">'[1]Formato 3'!$J$13</definedName>
    <definedName name="APP_FIN_10">'[1]Formato 3'!$K$13</definedName>
    <definedName name="APP_T10">'[1]Formato 3'!$K$8</definedName>
    <definedName name="APP_T7">'[1]Formato 3'!$H$8</definedName>
    <definedName name="APP_T8">'[1]Formato 3'!$I$8</definedName>
    <definedName name="cbvbcvbcv">'[1]Formato 6 b)'!$B$59</definedName>
    <definedName name="cvbcbvbcvbvc">'[1]Formato 6 b)'!$C$40</definedName>
    <definedName name="cvbcvb">'[1]Formato 6 b)'!$F$39</definedName>
    <definedName name="cvbcvbcbv">'[1]Formato 6 b)'!$D$59</definedName>
    <definedName name="cvbvcbcbvbc">'[1]Formato 6 b)'!$C$9</definedName>
    <definedName name="DEUDA_CONT_FIN_01">'[1]Formato 2'!$B$31</definedName>
    <definedName name="DEUDA_CONT_FIN_02">'[1]Formato 2'!$C$31</definedName>
    <definedName name="DEUDA_CONT_FIN_03">'[1]Formato 2'!$D$31</definedName>
    <definedName name="DEUDA_CONT_FIN_04">'[1]Formato 2'!$E$31</definedName>
    <definedName name="DEUDA_CONT_FIN_05">'[1]Formato 2'!$F$31</definedName>
    <definedName name="DEUDA_CONT_FIN_06">'[1]Formato 2'!$G$31</definedName>
    <definedName name="DEUDA_CONT_FIN_07">'[1]Formato 2'!$H$31</definedName>
    <definedName name="dsafvzsd">'[3]Info General'!$C$7</definedName>
    <definedName name="dsfdsdsdsdsdsdsdsdsdsdsdsdsdsdsdsdsdsdsdsdsdsdsdsdsdsdsdsdsdsdsdsdsdsds">'[1]Formato 3'!$H$14</definedName>
    <definedName name="dsfsfdsffffffff">'[1]Formato 3'!$I$14</definedName>
    <definedName name="ENTE_PUBLICO_A">'[2]Info General'!$C$7</definedName>
    <definedName name="fdggdfgdgfd">'[1]Formato 3'!$E$8</definedName>
    <definedName name="fdgxfd">'[3]Info General'!$C$7</definedName>
    <definedName name="fdsfdsfdsfdsfdsfdsfdsfdsfdsfdsfdsfds">'[1]Formato 3'!$J$8</definedName>
    <definedName name="fgsgfdfdfzxvzcvczv">'[1]Formato 2'!$C$52</definedName>
    <definedName name="GASTO_E_FIN_02">'[1]Formato 6 b)'!$C$59</definedName>
    <definedName name="GASTO_E_FIN_04">'[1]Formato 6 b)'!$E$59</definedName>
    <definedName name="GASTO_E_FIN_05">'[1]Formato 6 b)'!$F$59</definedName>
    <definedName name="GASTO_E_FIN_06">'[1]Formato 6 b)'!$G$59</definedName>
    <definedName name="GASTO_E_T3">'[1]Formato 6 b)'!$D$40</definedName>
    <definedName name="GASTO_E_T4">'[1]Formato 6 b)'!$E$40</definedName>
    <definedName name="GASTO_E_T5">'[1]Formato 6 b)'!$F$40</definedName>
    <definedName name="GASTO_E_T6">'[1]Formato 6 b)'!$G$40</definedName>
    <definedName name="GASTO_NE_FIN_01">'[1]Formato 6 b)'!$B$39</definedName>
    <definedName name="GASTO_NE_FIN_02">'[1]Formato 6 b)'!$C$39</definedName>
    <definedName name="GASTO_NE_FIN_03">'[1]Formato 6 b)'!$D$39</definedName>
    <definedName name="GASTO_NE_FIN_04">'[1]Formato 6 b)'!$E$39</definedName>
    <definedName name="GASTO_NE_FIN_06">'[1]Formato 6 b)'!$G$39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'[1]Formato 2'!$E$52</definedName>
    <definedName name="MONTO1">'[3]Info General'!$D$18</definedName>
    <definedName name="MONTO2">'[3]Info General'!$E$18</definedName>
    <definedName name="OB_CORTO_PLAZO_FIN_01">'[1]Formato 2'!$B$52</definedName>
    <definedName name="OB_CORTO_PLAZO_FIN_03">'[1]Formato 2'!$D$52</definedName>
    <definedName name="OB_CORTO_PLAZO_FIN_05">'[1]Formato 2'!$F$52</definedName>
    <definedName name="OTROS_FIN_04">'[1]Formato 3'!$E$19</definedName>
    <definedName name="OTROS_FIN_06">'[1]Formato 3'!$G$19</definedName>
    <definedName name="OTROS_FIN_07">'[1]Formato 3'!$H$19</definedName>
    <definedName name="OTROS_FIN_08">'[1]Formato 3'!$I$19</definedName>
    <definedName name="OTROS_FIN_09">'[1]Formato 3'!$J$19</definedName>
    <definedName name="OTROS_FIN_10">'[1]Formato 3'!$K$19</definedName>
    <definedName name="OTROS_T10">'[1]Formato 3'!$K$14</definedName>
    <definedName name="OTROS_T6">'[1]Formato 3'!$G$14</definedName>
    <definedName name="OTROS_T9">'[1]Formato 3'!$J$14</definedName>
    <definedName name="PERIODO_INFORME">'[2]Info General'!$C$14</definedName>
    <definedName name="sadas">'[3]Info General'!$C$7</definedName>
    <definedName name="SALDO_PENDIENTE">'[3]Info General'!$F$18</definedName>
    <definedName name="sdfsdfsfds">'[1]Formato 3'!$E$14</definedName>
    <definedName name="sdfsfsdf">'[1]Formato 3'!$G$8</definedName>
    <definedName name="TRIMESTRE">'[3]Info General'!$C$16</definedName>
    <definedName name="ULTIMO">'[2]Info General'!$E$20</definedName>
    <definedName name="ULTIMO_SALDO">'[3]Info General'!$F$20</definedName>
    <definedName name="VALOR_INS_BCC_FIN_01">'[1]Formato 2'!$B$38</definedName>
    <definedName name="VALOR_INS_BCC_FIN_02">'[1]Formato 2'!$C$38</definedName>
    <definedName name="VALOR_INS_BCC_FIN_03">'[1]Formato 2'!$D$38</definedName>
    <definedName name="VALOR_INS_BCC_FIN_04">'[1]Formato 2'!$E$38</definedName>
    <definedName name="VALOR_INS_BCC_FIN_05">'[1]Formato 2'!$F$38</definedName>
    <definedName name="VALOR_INS_BCC_FIN_06">'[1]Formato 2'!$G$38</definedName>
    <definedName name="vcbvbcbdfgfdg">'[1]Formato 6 b)'!$D$9</definedName>
    <definedName name="vcvcbvcbcvb">'[1]Formato 6 b)'!$B$40</definedName>
    <definedName name="zfds">'[1]Formato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6" i="1"/>
  <c r="C66" i="1"/>
  <c r="B66" i="1"/>
  <c r="D65" i="1"/>
  <c r="D64" i="1" s="1"/>
  <c r="C65" i="1"/>
  <c r="B65" i="1"/>
  <c r="C64" i="1"/>
  <c r="B64" i="1"/>
  <c r="D55" i="1"/>
  <c r="C55" i="1"/>
  <c r="B55" i="1"/>
  <c r="B53" i="1"/>
  <c r="D50" i="1"/>
  <c r="C50" i="1"/>
  <c r="B50" i="1"/>
  <c r="B48" i="1"/>
  <c r="B57" i="1" s="1"/>
  <c r="B59" i="1" s="1"/>
  <c r="D41" i="1"/>
  <c r="D51" i="1" s="1"/>
  <c r="C41" i="1"/>
  <c r="C51" i="1" s="1"/>
  <c r="C49" i="1" s="1"/>
  <c r="B41" i="1"/>
  <c r="B51" i="1" s="1"/>
  <c r="B49" i="1" s="1"/>
  <c r="C40" i="1"/>
  <c r="B40" i="1"/>
  <c r="D37" i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D30" i="1"/>
  <c r="D29" i="1" s="1"/>
  <c r="C30" i="1"/>
  <c r="B30" i="1"/>
  <c r="C29" i="1"/>
  <c r="B29" i="1"/>
  <c r="D17" i="1"/>
  <c r="C17" i="1"/>
  <c r="B17" i="1"/>
  <c r="D15" i="1"/>
  <c r="D68" i="1" s="1"/>
  <c r="C15" i="1"/>
  <c r="C68" i="1" s="1"/>
  <c r="B15" i="1"/>
  <c r="B68" i="1" s="1"/>
  <c r="D14" i="1"/>
  <c r="D53" i="1" s="1"/>
  <c r="C14" i="1"/>
  <c r="C53" i="1" s="1"/>
  <c r="B14" i="1"/>
  <c r="D13" i="1"/>
  <c r="C13" i="1"/>
  <c r="D10" i="1"/>
  <c r="D63" i="1" s="1"/>
  <c r="D72" i="1" s="1"/>
  <c r="D74" i="1" s="1"/>
  <c r="C10" i="1"/>
  <c r="C63" i="1" s="1"/>
  <c r="C72" i="1" s="1"/>
  <c r="C74" i="1" s="1"/>
  <c r="B10" i="1"/>
  <c r="B8" i="1" s="1"/>
  <c r="D9" i="1"/>
  <c r="D48" i="1" s="1"/>
  <c r="C9" i="1"/>
  <c r="C48" i="1" s="1"/>
  <c r="C57" i="1" s="1"/>
  <c r="C59" i="1" s="1"/>
  <c r="B9" i="1"/>
  <c r="D49" i="1" l="1"/>
  <c r="D57" i="1"/>
  <c r="D59" i="1" s="1"/>
  <c r="D44" i="1"/>
  <c r="D11" i="1" s="1"/>
  <c r="D8" i="1" s="1"/>
  <c r="D21" i="1" s="1"/>
  <c r="D23" i="1" s="1"/>
  <c r="D25" i="1" s="1"/>
  <c r="D33" i="1" s="1"/>
  <c r="D40" i="1"/>
  <c r="B63" i="1"/>
  <c r="B72" i="1" s="1"/>
  <c r="B74" i="1" s="1"/>
  <c r="B13" i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<sst xmlns="http://schemas.openxmlformats.org/spreadsheetml/2006/main" count="65" uniqueCount="45">
  <si>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</si>
  <si>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</si>
  <si>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</si>
  <si>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30 de septiembre de 2020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</si>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</sst>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164" fontId="1" fillId="3" borderId="13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>
        <row r="41">
          <cell r="B41">
            <v>10872529362</v>
          </cell>
          <cell r="E41">
            <v>8498897138.0799999</v>
          </cell>
          <cell r="F41">
            <v>8498883004.8799992</v>
          </cell>
        </row>
        <row r="65">
          <cell r="B65">
            <v>11110212505</v>
          </cell>
          <cell r="E65">
            <v>8882363999.1499996</v>
          </cell>
          <cell r="F65">
            <v>8882363999.1499996</v>
          </cell>
        </row>
      </sheetData>
      <sheetData sheetId="5">
        <row r="9">
          <cell r="B9">
            <v>10872529362</v>
          </cell>
          <cell r="E9">
            <v>8098668738.0900011</v>
          </cell>
          <cell r="F9">
            <v>8067414754.8200006</v>
          </cell>
        </row>
        <row r="76">
          <cell r="B76">
            <v>37230989</v>
          </cell>
          <cell r="E76">
            <v>27417846.300000001</v>
          </cell>
          <cell r="F76">
            <v>27417846.300000001</v>
          </cell>
        </row>
        <row r="77">
          <cell r="B77">
            <v>269176179</v>
          </cell>
          <cell r="E77">
            <v>152222241.58000001</v>
          </cell>
          <cell r="F77">
            <v>152222241.58000001</v>
          </cell>
        </row>
        <row r="84">
          <cell r="B84">
            <v>11110212505</v>
          </cell>
          <cell r="E84">
            <v>8457861399.1999989</v>
          </cell>
          <cell r="F84">
            <v>8457790972.2099991</v>
          </cell>
        </row>
        <row r="151">
          <cell r="B151">
            <v>0</v>
          </cell>
          <cell r="E151">
            <v>0</v>
          </cell>
          <cell r="F151">
            <v>0</v>
          </cell>
        </row>
      </sheetData>
      <sheetData sheetId="6">
        <row r="9">
          <cell r="B9">
            <v>10872529362</v>
          </cell>
          <cell r="C9">
            <v>1569315049.3600001</v>
          </cell>
          <cell r="D9">
            <v>12441844411.360001</v>
          </cell>
          <cell r="E9">
            <v>8098668738.0900002</v>
          </cell>
          <cell r="F9">
            <v>8067414754.8200006</v>
          </cell>
          <cell r="G9">
            <v>4343175673.2700005</v>
          </cell>
        </row>
        <row r="40">
          <cell r="B40">
            <v>11110212505</v>
          </cell>
          <cell r="C40">
            <v>1195610735.2300003</v>
          </cell>
          <cell r="D40">
            <v>12305823240.229998</v>
          </cell>
          <cell r="E40">
            <v>8457861399.1999989</v>
          </cell>
          <cell r="F40">
            <v>8457790972.2099991</v>
          </cell>
          <cell r="G40">
            <v>3847961841.0299993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zoomScale="70" zoomScaleNormal="70" workbookViewId="0">
      <selection activeCell="B25" sqref="B2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6384" width="11.42578125" hidden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8" t="s">
        <v>3</v>
      </c>
      <c r="B4" s="9"/>
      <c r="C4" s="9"/>
      <c r="D4" s="10"/>
    </row>
    <row r="5" spans="1:4" x14ac:dyDescent="0.25">
      <c r="A5" s="11" t="s">
        <v>4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4" x14ac:dyDescent="0.25">
      <c r="A8" s="17" t="s">
        <v>9</v>
      </c>
      <c r="B8" s="18">
        <f>SUM(B9:B11)</f>
        <v>21945510878</v>
      </c>
      <c r="C8" s="18">
        <f>SUM(C9:C11)</f>
        <v>17353843290.93</v>
      </c>
      <c r="D8" s="18">
        <f>SUM(D9:D11)</f>
        <v>17353829157.73</v>
      </c>
    </row>
    <row r="9" spans="1:4" x14ac:dyDescent="0.25">
      <c r="A9" s="19" t="s">
        <v>10</v>
      </c>
      <c r="B9" s="20">
        <f>+'[1]Formato 5'!B41</f>
        <v>10872529362</v>
      </c>
      <c r="C9" s="20">
        <f>+'[1]Formato 5'!E41</f>
        <v>8498897138.0799999</v>
      </c>
      <c r="D9" s="20">
        <f>+'[1]Formato 5'!F41</f>
        <v>8498883004.8799992</v>
      </c>
    </row>
    <row r="10" spans="1:4" x14ac:dyDescent="0.25">
      <c r="A10" s="19" t="s">
        <v>11</v>
      </c>
      <c r="B10" s="20">
        <f>+'[1]Formato 5'!B65</f>
        <v>11110212505</v>
      </c>
      <c r="C10" s="20">
        <f>+'[1]Formato 5'!E65</f>
        <v>8882363999.1499996</v>
      </c>
      <c r="D10" s="20">
        <f>+'[1]Formato 5'!F65</f>
        <v>8882363999.1499996</v>
      </c>
    </row>
    <row r="11" spans="1:4" x14ac:dyDescent="0.25">
      <c r="A11" s="19" t="s">
        <v>12</v>
      </c>
      <c r="B11" s="20">
        <f>B44</f>
        <v>-37230989</v>
      </c>
      <c r="C11" s="20">
        <f>C44</f>
        <v>-27417846.300000001</v>
      </c>
      <c r="D11" s="20">
        <f>D44</f>
        <v>-27417846.300000001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13</v>
      </c>
      <c r="B13" s="18">
        <f>B14+B15</f>
        <v>21945510878</v>
      </c>
      <c r="C13" s="18">
        <f>C14+C15</f>
        <v>16529112290.99</v>
      </c>
      <c r="D13" s="18">
        <f>D14+D15</f>
        <v>16497787880.73</v>
      </c>
    </row>
    <row r="14" spans="1:4" x14ac:dyDescent="0.25">
      <c r="A14" s="19" t="s">
        <v>14</v>
      </c>
      <c r="B14" s="20">
        <f>+'[1]Formato 6 a)'!B9-'[1]Formato 6 a)'!B76</f>
        <v>10835298373</v>
      </c>
      <c r="C14" s="20">
        <f>+'[1]Formato 6 a)'!E9-'[1]Formato 6 a)'!E76</f>
        <v>8071250891.7900009</v>
      </c>
      <c r="D14" s="20">
        <f>+'[1]Formato 6 a)'!F9-'[1]Formato 6 a)'!F76</f>
        <v>8039996908.5200005</v>
      </c>
    </row>
    <row r="15" spans="1:4" x14ac:dyDescent="0.25">
      <c r="A15" s="19" t="s">
        <v>15</v>
      </c>
      <c r="B15" s="20">
        <f>+'[1]Formato 6 a)'!B84-'[1]Formato 6 a)'!B151</f>
        <v>11110212505</v>
      </c>
      <c r="C15" s="20">
        <f>+'[1]Formato 6 a)'!E84-'[1]Formato 6 a)'!E151</f>
        <v>8457861399.1999989</v>
      </c>
      <c r="D15" s="20">
        <f>+'[1]Formato 6 a)'!F84-'[1]Formato 6 a)'!F151</f>
        <v>8457790972.2099991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16</v>
      </c>
      <c r="B17" s="23">
        <f>B18+B19</f>
        <v>0</v>
      </c>
      <c r="C17" s="24">
        <f>C18+C19</f>
        <v>934378915.80000007</v>
      </c>
      <c r="D17" s="24">
        <f>D18+D19</f>
        <v>933566349.54999983</v>
      </c>
    </row>
    <row r="18" spans="1:4" x14ac:dyDescent="0.25">
      <c r="A18" s="19" t="s">
        <v>17</v>
      </c>
      <c r="B18" s="25">
        <v>0</v>
      </c>
      <c r="C18" s="20">
        <v>908418004.56000006</v>
      </c>
      <c r="D18" s="20">
        <v>907605438.30999982</v>
      </c>
    </row>
    <row r="19" spans="1:4" x14ac:dyDescent="0.25">
      <c r="A19" s="19" t="s">
        <v>18</v>
      </c>
      <c r="B19" s="25">
        <v>0</v>
      </c>
      <c r="C19" s="20">
        <v>25960911.240000013</v>
      </c>
      <c r="D19" s="20">
        <v>25960911.240000006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19</v>
      </c>
      <c r="B21" s="26">
        <f>B8-B13+B17</f>
        <v>0</v>
      </c>
      <c r="C21" s="18">
        <f>C8-C13+C17</f>
        <v>1759109915.7400007</v>
      </c>
      <c r="D21" s="18">
        <f>D8-D13+D17</f>
        <v>1789607626.5499997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18">
        <f>B21-B11</f>
        <v>37230989</v>
      </c>
      <c r="C23" s="18">
        <f>C21-C11</f>
        <v>1786527762.0400007</v>
      </c>
      <c r="D23" s="18">
        <f>D21-D11</f>
        <v>1817025472.8499997</v>
      </c>
    </row>
    <row r="24" spans="1:4" x14ac:dyDescent="0.25">
      <c r="A24" s="17"/>
      <c r="B24" s="27"/>
      <c r="C24" s="27"/>
      <c r="D24" s="27"/>
    </row>
    <row r="25" spans="1:4" x14ac:dyDescent="0.25">
      <c r="A25" s="28" t="s">
        <v>21</v>
      </c>
      <c r="B25" s="18">
        <f>B23-B17</f>
        <v>37230989</v>
      </c>
      <c r="C25" s="18">
        <f>C23-C17</f>
        <v>852148846.24000061</v>
      </c>
      <c r="D25" s="18">
        <f>D23-D17</f>
        <v>883459123.29999983</v>
      </c>
    </row>
    <row r="26" spans="1:4" x14ac:dyDescent="0.25">
      <c r="A26" s="29"/>
      <c r="B26" s="30"/>
      <c r="C26" s="30"/>
      <c r="D26" s="30"/>
    </row>
    <row r="27" spans="1:4" x14ac:dyDescent="0.25">
      <c r="A27" s="31"/>
      <c r="B27" s="14"/>
      <c r="C27" s="14"/>
      <c r="D27" s="14"/>
    </row>
    <row r="28" spans="1:4" x14ac:dyDescent="0.25">
      <c r="A28" s="15" t="s">
        <v>22</v>
      </c>
      <c r="B28" s="16" t="s">
        <v>23</v>
      </c>
      <c r="C28" s="16" t="s">
        <v>7</v>
      </c>
      <c r="D28" s="16" t="s">
        <v>24</v>
      </c>
    </row>
    <row r="29" spans="1:4" x14ac:dyDescent="0.25">
      <c r="A29" s="17" t="s">
        <v>25</v>
      </c>
      <c r="B29" s="32">
        <f>B30+B31</f>
        <v>269176179</v>
      </c>
      <c r="C29" s="32">
        <f>C30+C31</f>
        <v>152222241.58000001</v>
      </c>
      <c r="D29" s="32">
        <f>D30+D31</f>
        <v>152222241.58000001</v>
      </c>
    </row>
    <row r="30" spans="1:4" x14ac:dyDescent="0.25">
      <c r="A30" s="19" t="s">
        <v>26</v>
      </c>
      <c r="B30" s="33">
        <f>+'[1]Formato 6 a)'!B77</f>
        <v>269176179</v>
      </c>
      <c r="C30" s="33">
        <f>+'[1]Formato 6 a)'!E77</f>
        <v>152222241.58000001</v>
      </c>
      <c r="D30" s="33">
        <f>+'[1]Formato 6 a)'!F77</f>
        <v>152222241.58000001</v>
      </c>
    </row>
    <row r="31" spans="1:4" x14ac:dyDescent="0.25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25">
      <c r="A32" s="35"/>
      <c r="B32" s="36"/>
      <c r="C32" s="36"/>
      <c r="D32" s="36"/>
    </row>
    <row r="33" spans="1:4" x14ac:dyDescent="0.25">
      <c r="A33" s="17" t="s">
        <v>28</v>
      </c>
      <c r="B33" s="32">
        <f>B25+B29</f>
        <v>306407168</v>
      </c>
      <c r="C33" s="32">
        <f>C25+C29</f>
        <v>1004371087.8200006</v>
      </c>
      <c r="D33" s="32">
        <f>D25+D29</f>
        <v>1035681364.8799999</v>
      </c>
    </row>
    <row r="34" spans="1:4" x14ac:dyDescent="0.25">
      <c r="A34" s="37"/>
      <c r="B34" s="37"/>
      <c r="C34" s="37"/>
      <c r="D34" s="37"/>
    </row>
    <row r="35" spans="1:4" x14ac:dyDescent="0.25">
      <c r="A35" s="31"/>
      <c r="B35" s="14"/>
      <c r="C35" s="14"/>
      <c r="D35" s="14"/>
    </row>
    <row r="36" spans="1:4" ht="30" x14ac:dyDescent="0.25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25">
      <c r="A37" s="17" t="s">
        <v>30</v>
      </c>
      <c r="B37" s="38">
        <f>B38+B39</f>
        <v>0</v>
      </c>
      <c r="C37" s="38">
        <f>C38+C39</f>
        <v>0</v>
      </c>
      <c r="D37" s="38">
        <f>D38+D39</f>
        <v>0</v>
      </c>
    </row>
    <row r="38" spans="1:4" x14ac:dyDescent="0.25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25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25">
      <c r="A40" s="17" t="s">
        <v>33</v>
      </c>
      <c r="B40" s="38">
        <f>B41+B42</f>
        <v>37230989</v>
      </c>
      <c r="C40" s="38">
        <f>C41+C42</f>
        <v>27417846.300000001</v>
      </c>
      <c r="D40" s="38">
        <f>D41+D42</f>
        <v>27417846.300000001</v>
      </c>
    </row>
    <row r="41" spans="1:4" x14ac:dyDescent="0.25">
      <c r="A41" s="19" t="s">
        <v>34</v>
      </c>
      <c r="B41" s="34">
        <f>+'[1]Formato 6 a)'!B76</f>
        <v>37230989</v>
      </c>
      <c r="C41" s="34">
        <f>+'[1]Formato 6 a)'!E76</f>
        <v>27417846.300000001</v>
      </c>
      <c r="D41" s="34">
        <f>+'[1]Formato 6 a)'!F76</f>
        <v>27417846.300000001</v>
      </c>
    </row>
    <row r="42" spans="1:4" x14ac:dyDescent="0.25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25">
      <c r="A43" s="35"/>
      <c r="B43" s="39"/>
      <c r="C43" s="39"/>
      <c r="D43" s="39"/>
    </row>
    <row r="44" spans="1:4" x14ac:dyDescent="0.25">
      <c r="A44" s="17" t="s">
        <v>36</v>
      </c>
      <c r="B44" s="38">
        <f>B37-B40</f>
        <v>-37230989</v>
      </c>
      <c r="C44" s="38">
        <f>C37-C40</f>
        <v>-27417846.300000001</v>
      </c>
      <c r="D44" s="38">
        <f>D37-D40</f>
        <v>-27417846.300000001</v>
      </c>
    </row>
    <row r="45" spans="1:4" x14ac:dyDescent="0.25">
      <c r="A45" s="40"/>
      <c r="B45" s="37"/>
      <c r="C45" s="37"/>
      <c r="D45" s="37"/>
    </row>
    <row r="46" spans="1:4" x14ac:dyDescent="0.25">
      <c r="A46" s="14"/>
      <c r="B46" s="14"/>
      <c r="C46" s="14"/>
      <c r="D46" s="14"/>
    </row>
    <row r="47" spans="1:4" ht="30" x14ac:dyDescent="0.25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25">
      <c r="A48" s="41" t="s">
        <v>37</v>
      </c>
      <c r="B48" s="42">
        <f>B9</f>
        <v>10872529362</v>
      </c>
      <c r="C48" s="42">
        <f>C9</f>
        <v>8498897138.0799999</v>
      </c>
      <c r="D48" s="42">
        <f>D9</f>
        <v>8498883004.8799992</v>
      </c>
    </row>
    <row r="49" spans="1:4" x14ac:dyDescent="0.25">
      <c r="A49" s="43" t="s">
        <v>38</v>
      </c>
      <c r="B49" s="32">
        <f>B50-B51</f>
        <v>-37230989</v>
      </c>
      <c r="C49" s="32">
        <f>C50-C51</f>
        <v>-27417846.300000001</v>
      </c>
      <c r="D49" s="32">
        <f>D50-D51</f>
        <v>-27417846.300000001</v>
      </c>
    </row>
    <row r="50" spans="1:4" x14ac:dyDescent="0.25">
      <c r="A50" s="44" t="s">
        <v>31</v>
      </c>
      <c r="B50" s="34">
        <f>+B38</f>
        <v>0</v>
      </c>
      <c r="C50" s="34">
        <f>+C38</f>
        <v>0</v>
      </c>
      <c r="D50" s="34">
        <f>+D38</f>
        <v>0</v>
      </c>
    </row>
    <row r="51" spans="1:4" x14ac:dyDescent="0.25">
      <c r="A51" s="44" t="s">
        <v>34</v>
      </c>
      <c r="B51" s="34">
        <f>+B41</f>
        <v>37230989</v>
      </c>
      <c r="C51" s="34">
        <f>+C41</f>
        <v>27417846.300000001</v>
      </c>
      <c r="D51" s="34">
        <f>+D41</f>
        <v>27417846.300000001</v>
      </c>
    </row>
    <row r="52" spans="1:4" x14ac:dyDescent="0.25">
      <c r="A52" s="35"/>
      <c r="B52" s="39"/>
      <c r="C52" s="39"/>
      <c r="D52" s="39"/>
    </row>
    <row r="53" spans="1:4" x14ac:dyDescent="0.25">
      <c r="A53" s="19" t="s">
        <v>14</v>
      </c>
      <c r="B53" s="34">
        <f>B14</f>
        <v>10835298373</v>
      </c>
      <c r="C53" s="34">
        <f>C14</f>
        <v>8071250891.7900009</v>
      </c>
      <c r="D53" s="34">
        <f>D14</f>
        <v>8039996908.5200005</v>
      </c>
    </row>
    <row r="54" spans="1:4" x14ac:dyDescent="0.25">
      <c r="A54" s="35"/>
      <c r="B54" s="39"/>
      <c r="C54" s="39"/>
      <c r="D54" s="39"/>
    </row>
    <row r="55" spans="1:4" x14ac:dyDescent="0.25">
      <c r="A55" s="19" t="s">
        <v>17</v>
      </c>
      <c r="B55" s="45">
        <f>B18</f>
        <v>0</v>
      </c>
      <c r="C55" s="46">
        <f>C18</f>
        <v>908418004.56000006</v>
      </c>
      <c r="D55" s="46">
        <f>D18</f>
        <v>907605438.30999982</v>
      </c>
    </row>
    <row r="56" spans="1:4" x14ac:dyDescent="0.25">
      <c r="A56" s="35"/>
      <c r="B56" s="39"/>
      <c r="C56" s="39"/>
      <c r="D56" s="39"/>
    </row>
    <row r="57" spans="1:4" ht="30" x14ac:dyDescent="0.25">
      <c r="A57" s="28" t="s">
        <v>39</v>
      </c>
      <c r="B57" s="38">
        <f>B48+B49-B53+B55</f>
        <v>0</v>
      </c>
      <c r="C57" s="38">
        <f>C48+C49-C53+C55</f>
        <v>1308646404.5499988</v>
      </c>
      <c r="D57" s="38">
        <f>D48+D49-D53+D55</f>
        <v>1339073688.3699985</v>
      </c>
    </row>
    <row r="58" spans="1:4" x14ac:dyDescent="0.25">
      <c r="A58" s="47"/>
      <c r="B58" s="48"/>
      <c r="C58" s="48"/>
      <c r="D58" s="48"/>
    </row>
    <row r="59" spans="1:4" x14ac:dyDescent="0.25">
      <c r="A59" s="28" t="s">
        <v>40</v>
      </c>
      <c r="B59" s="32">
        <f>B57-B49</f>
        <v>37230989</v>
      </c>
      <c r="C59" s="32">
        <f>C57-C49</f>
        <v>1336064250.8499987</v>
      </c>
      <c r="D59" s="32">
        <f>D57-D49</f>
        <v>1366491534.6699984</v>
      </c>
    </row>
    <row r="60" spans="1:4" x14ac:dyDescent="0.25">
      <c r="A60" s="37"/>
      <c r="B60" s="37"/>
      <c r="C60" s="37"/>
      <c r="D60" s="37"/>
    </row>
    <row r="61" spans="1:4" x14ac:dyDescent="0.25">
      <c r="A61" s="14"/>
      <c r="B61" s="14"/>
      <c r="C61" s="14"/>
      <c r="D61" s="14"/>
    </row>
    <row r="62" spans="1:4" ht="30" x14ac:dyDescent="0.25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25">
      <c r="A63" s="41" t="s">
        <v>11</v>
      </c>
      <c r="B63" s="49">
        <f>B10</f>
        <v>11110212505</v>
      </c>
      <c r="C63" s="49">
        <f>C10</f>
        <v>8882363999.1499996</v>
      </c>
      <c r="D63" s="49">
        <f>D10</f>
        <v>8882363999.1499996</v>
      </c>
    </row>
    <row r="64" spans="1:4" ht="30" x14ac:dyDescent="0.25">
      <c r="A64" s="43" t="s">
        <v>41</v>
      </c>
      <c r="B64" s="26">
        <f>B65-B66</f>
        <v>0</v>
      </c>
      <c r="C64" s="26">
        <f>C65-C66</f>
        <v>0</v>
      </c>
      <c r="D64" s="26">
        <f>D65-D66</f>
        <v>0</v>
      </c>
    </row>
    <row r="65" spans="1:4" x14ac:dyDescent="0.25">
      <c r="A65" s="44" t="s">
        <v>32</v>
      </c>
      <c r="B65" s="50">
        <f>+B39</f>
        <v>0</v>
      </c>
      <c r="C65" s="50">
        <f>+C39</f>
        <v>0</v>
      </c>
      <c r="D65" s="50">
        <f>+D39</f>
        <v>0</v>
      </c>
    </row>
    <row r="66" spans="1:4" x14ac:dyDescent="0.25">
      <c r="A66" s="44" t="s">
        <v>35</v>
      </c>
      <c r="B66" s="50">
        <f>+B42</f>
        <v>0</v>
      </c>
      <c r="C66" s="50">
        <f>+C42</f>
        <v>0</v>
      </c>
      <c r="D66" s="50">
        <f>+D42</f>
        <v>0</v>
      </c>
    </row>
    <row r="67" spans="1:4" x14ac:dyDescent="0.25">
      <c r="A67" s="35"/>
      <c r="B67" s="51"/>
      <c r="C67" s="51"/>
      <c r="D67" s="51"/>
    </row>
    <row r="68" spans="1:4" x14ac:dyDescent="0.25">
      <c r="A68" s="19" t="s">
        <v>42</v>
      </c>
      <c r="B68" s="50">
        <f>B15</f>
        <v>11110212505</v>
      </c>
      <c r="C68" s="50">
        <f>C15</f>
        <v>8457861399.1999989</v>
      </c>
      <c r="D68" s="50">
        <f>D15</f>
        <v>8457790972.2099991</v>
      </c>
    </row>
    <row r="69" spans="1:4" x14ac:dyDescent="0.25">
      <c r="A69" s="35"/>
      <c r="B69" s="51"/>
      <c r="C69" s="51"/>
      <c r="D69" s="51"/>
    </row>
    <row r="70" spans="1:4" x14ac:dyDescent="0.25">
      <c r="A70" s="19" t="s">
        <v>18</v>
      </c>
      <c r="B70" s="52">
        <f>B19</f>
        <v>0</v>
      </c>
      <c r="C70" s="53">
        <f>C19</f>
        <v>25960911.240000013</v>
      </c>
      <c r="D70" s="53">
        <f>D19</f>
        <v>25960911.240000006</v>
      </c>
    </row>
    <row r="71" spans="1:4" x14ac:dyDescent="0.25">
      <c r="A71" s="35"/>
      <c r="B71" s="51"/>
      <c r="C71" s="51"/>
      <c r="D71" s="51"/>
    </row>
    <row r="72" spans="1:4" ht="30" x14ac:dyDescent="0.25">
      <c r="A72" s="28" t="s">
        <v>43</v>
      </c>
      <c r="B72" s="26">
        <f>B63+B64-B68+B70</f>
        <v>0</v>
      </c>
      <c r="C72" s="26">
        <f>C63+C64-C68+C70</f>
        <v>450463511.19000077</v>
      </c>
      <c r="D72" s="26">
        <f>D63+D64-D68+D70</f>
        <v>450533938.18000054</v>
      </c>
    </row>
    <row r="73" spans="1:4" x14ac:dyDescent="0.25">
      <c r="A73" s="35"/>
      <c r="B73" s="51"/>
      <c r="C73" s="51"/>
      <c r="D73" s="51"/>
    </row>
    <row r="74" spans="1:4" x14ac:dyDescent="0.25">
      <c r="A74" s="28" t="s">
        <v>44</v>
      </c>
      <c r="B74" s="26">
        <f>B72-B64</f>
        <v>0</v>
      </c>
      <c r="C74" s="26">
        <f>C72-C64</f>
        <v>450463511.19000077</v>
      </c>
      <c r="D74" s="26">
        <f>D72-D64</f>
        <v>450533938.18000054</v>
      </c>
    </row>
    <row r="75" spans="1:4" x14ac:dyDescent="0.25">
      <c r="A75" s="37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2022-03-30T20:22:32Z</dcterms:created>
  <dcterms:modified xsi:type="dcterms:W3CDTF">2022-03-30T20:22:52Z</dcterms:modified>
</cp:coreProperties>
</file>