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b)'!$B$56</definedName>
    <definedName name="cvbcbvbcvbvc">'Formato 6 b)'!$C$40</definedName>
    <definedName name="cvbcvb">'Formato 6 b)'!$F$39</definedName>
    <definedName name="cvbcvbcbv">'Formato 6 b)'!$D$56</definedName>
    <definedName name="cvbvcbcbvbc">'Formato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2'!$C$47</definedName>
    <definedName name="GASTO_E_FIN_01">'Formato 6 b)'!$B$56</definedName>
    <definedName name="GASTO_E_FIN_02">'Formato 6 b)'!$C$56</definedName>
    <definedName name="GASTO_E_FIN_03">'Formato 6 b)'!$D$56</definedName>
    <definedName name="GASTO_E_FIN_04">'Formato 6 b)'!$E$56</definedName>
    <definedName name="GASTO_E_FIN_05">'Formato 6 b)'!$F$56</definedName>
    <definedName name="GASTO_E_FIN_06">'Formato 6 b)'!$G$56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2'!$E$47</definedName>
    <definedName name="MONTO1">'[4]Info General'!$D$18</definedName>
    <definedName name="MONTO2">'[4]Info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'Formato 6 b)'!$D$9</definedName>
    <definedName name="vcvcbvcbcvb">'Formato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E57" i="1" s="1"/>
  <c r="F9" i="1"/>
  <c r="G10" i="1"/>
  <c r="G9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B40" i="1"/>
  <c r="B57" i="1" s="1"/>
  <c r="C40" i="1"/>
  <c r="C57" i="1" s="1"/>
  <c r="D40" i="1"/>
  <c r="E40" i="1"/>
  <c r="F40" i="1"/>
  <c r="F57" i="1" s="1"/>
  <c r="G41" i="1"/>
  <c r="G40" i="1" s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D57" i="1"/>
  <c r="G57" i="1" l="1"/>
</calcChain>
</file>

<file path=xl/sharedStrings.xml><?xml version="1.0" encoding="utf-8"?>
<sst xmlns="http://schemas.openxmlformats.org/spreadsheetml/2006/main" count="63" uniqueCount="47">
  <si>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</si>
  <si>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</si>
  <si>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</si>
  <si>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</si>
  <si>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</si>
  <si>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Poder Judicial</t>
  </si>
  <si>
    <t>Poder Legislativo</t>
  </si>
  <si>
    <t>Fiscalía General del Estado de Campeche</t>
  </si>
  <si>
    <t>Secretaría de Seguridad Pública</t>
  </si>
  <si>
    <t>Secretaría de Desarrollo Urbano, Obras Públicas e Infraestructura</t>
  </si>
  <si>
    <t>Secretaría de Medio Ambiente y Recursos Naturales</t>
  </si>
  <si>
    <t>Secretaría de Desarrollo Rural</t>
  </si>
  <si>
    <t>Secretaría de Desarrollo Social y Humano</t>
  </si>
  <si>
    <t>Secretaría de Cultura</t>
  </si>
  <si>
    <t>Secretaría de Educación</t>
  </si>
  <si>
    <t>Secretaría de Finanzas</t>
  </si>
  <si>
    <t>Secretaría General de Gobierno</t>
  </si>
  <si>
    <t>II. Gasto Etiquetado (II=A+B+C+D+E+F+G+H)</t>
  </si>
  <si>
    <t>Órganos Autónomos</t>
  </si>
  <si>
    <t>Deuda Pública</t>
  </si>
  <si>
    <t>Consejería Jurídica</t>
  </si>
  <si>
    <t>Secretaría de Protección Civil</t>
  </si>
  <si>
    <t>Secretaría de Trabajo y Previsión Social</t>
  </si>
  <si>
    <t>Secretaría de Turismo</t>
  </si>
  <si>
    <t>Secretaría de Pesca y Acuacultura</t>
  </si>
  <si>
    <t>Secretaría de Desarrollo Económico</t>
  </si>
  <si>
    <t>Secretaría de Desarrollo Energético Sustentable</t>
  </si>
  <si>
    <t>Secretaría de Salud</t>
  </si>
  <si>
    <t>Secretaría de Planeación</t>
  </si>
  <si>
    <t>Secretaría de La Contraloría</t>
  </si>
  <si>
    <t>Secretaría de Administración E Innovación Gubernamental</t>
  </si>
  <si>
    <t>Oficina del Gobernador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</si>
  <si>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</si>
  <si>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</si>
  <si>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</si>
  <si>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</si>
  <si>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</si>
  <si>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</si>
  <si>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</si>
  <si>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</si>
  <si>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</si>
  <si>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</si>
  <si>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30 de junio de 2019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</si>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</sst>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164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6"/>
      <protection locked="0"/>
    </xf>
    <xf numFmtId="0" fontId="0" fillId="2" borderId="2" xfId="0" applyFill="1" applyBorder="1" applyAlignment="1" applyProtection="1">
      <alignment horizontal="left" vertical="center" wrapText="1" indent="6"/>
      <protection locked="0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1.42578125" hidden="1"/>
  </cols>
  <sheetData>
    <row r="1" spans="1:7" ht="21" x14ac:dyDescent="0.25">
      <c r="A1" s="32" t="s">
        <v>46</v>
      </c>
      <c r="B1" s="32"/>
      <c r="C1" s="32"/>
      <c r="D1" s="32"/>
      <c r="E1" s="32"/>
      <c r="F1" s="32"/>
      <c r="G1" s="32"/>
    </row>
    <row r="2" spans="1:7" x14ac:dyDescent="0.25">
      <c r="A2" s="31" t="s">
        <v>45</v>
      </c>
      <c r="B2" s="30"/>
      <c r="C2" s="30"/>
      <c r="D2" s="30"/>
      <c r="E2" s="30"/>
      <c r="F2" s="30"/>
      <c r="G2" s="29"/>
    </row>
    <row r="3" spans="1:7" x14ac:dyDescent="0.25">
      <c r="A3" s="28" t="s">
        <v>44</v>
      </c>
      <c r="B3" s="27"/>
      <c r="C3" s="27"/>
      <c r="D3" s="27"/>
      <c r="E3" s="27"/>
      <c r="F3" s="27"/>
      <c r="G3" s="26"/>
    </row>
    <row r="4" spans="1:7" x14ac:dyDescent="0.25">
      <c r="A4" s="28" t="s">
        <v>43</v>
      </c>
      <c r="B4" s="27"/>
      <c r="C4" s="27"/>
      <c r="D4" s="27"/>
      <c r="E4" s="27"/>
      <c r="F4" s="27"/>
      <c r="G4" s="26"/>
    </row>
    <row r="5" spans="1:7" x14ac:dyDescent="0.25">
      <c r="A5" s="25" t="s">
        <v>42</v>
      </c>
      <c r="B5" s="24"/>
      <c r="C5" s="24"/>
      <c r="D5" s="24"/>
      <c r="E5" s="24"/>
      <c r="F5" s="24"/>
      <c r="G5" s="23"/>
    </row>
    <row r="6" spans="1:7" x14ac:dyDescent="0.25">
      <c r="A6" s="22" t="s">
        <v>41</v>
      </c>
      <c r="B6" s="21"/>
      <c r="C6" s="21"/>
      <c r="D6" s="21"/>
      <c r="E6" s="21"/>
      <c r="F6" s="21"/>
      <c r="G6" s="20"/>
    </row>
    <row r="7" spans="1:7" x14ac:dyDescent="0.25">
      <c r="A7" s="19" t="s">
        <v>40</v>
      </c>
      <c r="B7" s="18" t="s">
        <v>39</v>
      </c>
      <c r="C7" s="18"/>
      <c r="D7" s="18"/>
      <c r="E7" s="18"/>
      <c r="F7" s="18"/>
      <c r="G7" s="17" t="s">
        <v>38</v>
      </c>
    </row>
    <row r="8" spans="1:7" ht="30" x14ac:dyDescent="0.25">
      <c r="A8" s="16"/>
      <c r="B8" s="14" t="s">
        <v>37</v>
      </c>
      <c r="C8" s="15" t="s">
        <v>36</v>
      </c>
      <c r="D8" s="14" t="s">
        <v>35</v>
      </c>
      <c r="E8" s="14" t="s">
        <v>34</v>
      </c>
      <c r="F8" s="14" t="s">
        <v>33</v>
      </c>
      <c r="G8" s="13"/>
    </row>
    <row r="9" spans="1:7" x14ac:dyDescent="0.25">
      <c r="A9" s="12" t="s">
        <v>32</v>
      </c>
      <c r="B9" s="11">
        <f>SUM(B10:GASTO_NE_FIN_01)</f>
        <v>10629171971</v>
      </c>
      <c r="C9" s="11">
        <f>SUM(C10:GASTO_NE_FIN_02)</f>
        <v>590533455.08999991</v>
      </c>
      <c r="D9" s="11">
        <f>SUM(D10:GASTO_NE_FIN_03)</f>
        <v>11219705426.09</v>
      </c>
      <c r="E9" s="11">
        <f>SUM(E10:GASTO_NE_FIN_04)</f>
        <v>5124533828.0199995</v>
      </c>
      <c r="F9" s="11">
        <f>SUM(F10:cvbcvb)</f>
        <v>5062182724.6400003</v>
      </c>
      <c r="G9" s="11">
        <f>SUM(G10:GASTO_NE_FIN_06)</f>
        <v>6095171598.0700006</v>
      </c>
    </row>
    <row r="10" spans="1:7" x14ac:dyDescent="0.25">
      <c r="A10" s="8" t="s">
        <v>31</v>
      </c>
      <c r="B10" s="7">
        <v>201312592</v>
      </c>
      <c r="C10" s="7">
        <v>23782262.309999999</v>
      </c>
      <c r="D10" s="7">
        <v>225094854.31</v>
      </c>
      <c r="E10" s="7">
        <v>109907868.84</v>
      </c>
      <c r="F10" s="7">
        <v>108109030.88</v>
      </c>
      <c r="G10" s="7">
        <f>D10-E10</f>
        <v>115186985.47</v>
      </c>
    </row>
    <row r="11" spans="1:7" x14ac:dyDescent="0.25">
      <c r="A11" s="8" t="s">
        <v>16</v>
      </c>
      <c r="B11" s="7">
        <v>438706956</v>
      </c>
      <c r="C11" s="7">
        <v>-4887908.25</v>
      </c>
      <c r="D11" s="7">
        <v>433819047.75</v>
      </c>
      <c r="E11" s="7">
        <v>197182836.88</v>
      </c>
      <c r="F11" s="7">
        <v>196820004.52000001</v>
      </c>
      <c r="G11" s="7">
        <f>D11-E11</f>
        <v>236636210.87</v>
      </c>
    </row>
    <row r="12" spans="1:7" x14ac:dyDescent="0.25">
      <c r="A12" s="8" t="s">
        <v>15</v>
      </c>
      <c r="B12" s="7">
        <v>375542823</v>
      </c>
      <c r="C12" s="7">
        <v>10827925.800000001</v>
      </c>
      <c r="D12" s="7">
        <v>386370748.80000001</v>
      </c>
      <c r="E12" s="7">
        <v>94286208.159999996</v>
      </c>
      <c r="F12" s="7">
        <v>93969661.269999996</v>
      </c>
      <c r="G12" s="7">
        <f>D12-E12</f>
        <v>292084540.63999999</v>
      </c>
    </row>
    <row r="13" spans="1:7" ht="30" x14ac:dyDescent="0.25">
      <c r="A13" s="9" t="s">
        <v>30</v>
      </c>
      <c r="B13" s="7">
        <v>194587126</v>
      </c>
      <c r="C13" s="7">
        <v>41475993.920000002</v>
      </c>
      <c r="D13" s="7">
        <v>236063119.91999999</v>
      </c>
      <c r="E13" s="7">
        <v>109082273.29000001</v>
      </c>
      <c r="F13" s="7">
        <v>108734011.31999999</v>
      </c>
      <c r="G13" s="7">
        <f>D13-E13</f>
        <v>126980846.62999998</v>
      </c>
    </row>
    <row r="14" spans="1:7" x14ac:dyDescent="0.25">
      <c r="A14" s="8" t="s">
        <v>29</v>
      </c>
      <c r="B14" s="7">
        <v>65147008</v>
      </c>
      <c r="C14" s="7">
        <v>2490396.84</v>
      </c>
      <c r="D14" s="7">
        <v>67637404.840000004</v>
      </c>
      <c r="E14" s="7">
        <v>29322367.170000002</v>
      </c>
      <c r="F14" s="7">
        <v>29218978.02</v>
      </c>
      <c r="G14" s="7">
        <f>D14-E14</f>
        <v>38315037.670000002</v>
      </c>
    </row>
    <row r="15" spans="1:7" x14ac:dyDescent="0.25">
      <c r="A15" s="8" t="s">
        <v>28</v>
      </c>
      <c r="B15" s="7">
        <v>39267680</v>
      </c>
      <c r="C15" s="7">
        <v>-42952.14</v>
      </c>
      <c r="D15" s="7">
        <v>39224727.859999999</v>
      </c>
      <c r="E15" s="7">
        <v>14299915.35</v>
      </c>
      <c r="F15" s="7">
        <v>13991473.189999999</v>
      </c>
      <c r="G15" s="7">
        <f>D15-E15</f>
        <v>24924812.509999998</v>
      </c>
    </row>
    <row r="16" spans="1:7" x14ac:dyDescent="0.25">
      <c r="A16" s="8" t="s">
        <v>14</v>
      </c>
      <c r="B16" s="7">
        <v>577588653</v>
      </c>
      <c r="C16" s="7">
        <v>-27725861.760000002</v>
      </c>
      <c r="D16" s="7">
        <v>549862791.24000001</v>
      </c>
      <c r="E16" s="7">
        <v>177432455.13999999</v>
      </c>
      <c r="F16" s="7">
        <v>173436064.33000001</v>
      </c>
      <c r="G16" s="7">
        <f>D16-E16</f>
        <v>372430336.10000002</v>
      </c>
    </row>
    <row r="17" spans="1:7" x14ac:dyDescent="0.25">
      <c r="A17" s="8" t="s">
        <v>13</v>
      </c>
      <c r="B17" s="7">
        <v>165125466</v>
      </c>
      <c r="C17" s="7">
        <v>-360445.95</v>
      </c>
      <c r="D17" s="7">
        <v>164765020.05000001</v>
      </c>
      <c r="E17" s="7">
        <v>57275541.600000001</v>
      </c>
      <c r="F17" s="7">
        <v>55333894.350000001</v>
      </c>
      <c r="G17" s="7">
        <f>D17-E17</f>
        <v>107489478.45000002</v>
      </c>
    </row>
    <row r="18" spans="1:7" x14ac:dyDescent="0.25">
      <c r="A18" s="8" t="s">
        <v>27</v>
      </c>
      <c r="B18" s="7">
        <v>341456128</v>
      </c>
      <c r="C18" s="7">
        <v>-5389053.3300000001</v>
      </c>
      <c r="D18" s="7">
        <v>336067074.67000002</v>
      </c>
      <c r="E18" s="7">
        <v>156621083.05000001</v>
      </c>
      <c r="F18" s="7">
        <v>154829948.81</v>
      </c>
      <c r="G18" s="7">
        <f>D18-E18</f>
        <v>179445991.62</v>
      </c>
    </row>
    <row r="19" spans="1:7" x14ac:dyDescent="0.25">
      <c r="A19" s="8" t="s">
        <v>12</v>
      </c>
      <c r="B19" s="7">
        <v>175694673</v>
      </c>
      <c r="C19" s="7">
        <v>2172230.4300000002</v>
      </c>
      <c r="D19" s="7">
        <v>177866903.43000001</v>
      </c>
      <c r="E19" s="7">
        <v>52903650.32</v>
      </c>
      <c r="F19" s="7">
        <v>51754722.240000002</v>
      </c>
      <c r="G19" s="7">
        <f>D19-E19</f>
        <v>124963253.11000001</v>
      </c>
    </row>
    <row r="20" spans="1:7" x14ac:dyDescent="0.25">
      <c r="A20" s="8" t="s">
        <v>26</v>
      </c>
      <c r="B20" s="7">
        <v>10636526</v>
      </c>
      <c r="C20" s="7">
        <v>69191</v>
      </c>
      <c r="D20" s="7">
        <v>10705717</v>
      </c>
      <c r="E20" s="7">
        <v>4514748.0199999996</v>
      </c>
      <c r="F20" s="7">
        <v>4496074.66</v>
      </c>
      <c r="G20" s="7">
        <f>D20-E20</f>
        <v>6190968.9800000004</v>
      </c>
    </row>
    <row r="21" spans="1:7" x14ac:dyDescent="0.25">
      <c r="A21" s="8" t="s">
        <v>25</v>
      </c>
      <c r="B21" s="7">
        <v>54681758</v>
      </c>
      <c r="C21" s="7">
        <v>477089.19</v>
      </c>
      <c r="D21" s="7">
        <v>55158847.189999998</v>
      </c>
      <c r="E21" s="7">
        <v>24099737.280000001</v>
      </c>
      <c r="F21" s="7">
        <v>24021240.77</v>
      </c>
      <c r="G21" s="7">
        <f>D21-E21</f>
        <v>31059109.909999996</v>
      </c>
    </row>
    <row r="22" spans="1:7" x14ac:dyDescent="0.25">
      <c r="A22" s="8" t="s">
        <v>11</v>
      </c>
      <c r="B22" s="7">
        <v>115958318</v>
      </c>
      <c r="C22" s="7">
        <v>30177022.780000001</v>
      </c>
      <c r="D22" s="7">
        <v>146135340.78</v>
      </c>
      <c r="E22" s="7">
        <v>82457409.870000005</v>
      </c>
      <c r="F22" s="7">
        <v>80015134.140000001</v>
      </c>
      <c r="G22" s="7">
        <f>D22-E22</f>
        <v>63677930.909999996</v>
      </c>
    </row>
    <row r="23" spans="1:7" x14ac:dyDescent="0.25">
      <c r="A23" s="8" t="s">
        <v>24</v>
      </c>
      <c r="B23" s="7">
        <v>52692278</v>
      </c>
      <c r="C23" s="7">
        <v>-69462.009999999995</v>
      </c>
      <c r="D23" s="7">
        <v>52622815.990000002</v>
      </c>
      <c r="E23" s="7">
        <v>30573527.510000002</v>
      </c>
      <c r="F23" s="7">
        <v>30206945.370000001</v>
      </c>
      <c r="G23" s="7">
        <f>D23-E23</f>
        <v>22049288.48</v>
      </c>
    </row>
    <row r="24" spans="1:7" x14ac:dyDescent="0.25">
      <c r="A24" s="8" t="s">
        <v>10</v>
      </c>
      <c r="B24" s="7">
        <v>40881583</v>
      </c>
      <c r="C24" s="7">
        <v>3898210.83</v>
      </c>
      <c r="D24" s="7">
        <v>44779793.829999998</v>
      </c>
      <c r="E24" s="7">
        <v>22659309.91</v>
      </c>
      <c r="F24" s="7">
        <v>22555175.649999999</v>
      </c>
      <c r="G24" s="7">
        <f>D24-E24</f>
        <v>22120483.919999998</v>
      </c>
    </row>
    <row r="25" spans="1:7" ht="30" x14ac:dyDescent="0.25">
      <c r="A25" s="9" t="s">
        <v>9</v>
      </c>
      <c r="B25" s="7">
        <v>285882082</v>
      </c>
      <c r="C25" s="7">
        <v>376600678.95999998</v>
      </c>
      <c r="D25" s="7">
        <v>662482760.96000004</v>
      </c>
      <c r="E25" s="7">
        <v>345491817.89999998</v>
      </c>
      <c r="F25" s="7">
        <v>345182399.5</v>
      </c>
      <c r="G25" s="7">
        <f>D25-E25</f>
        <v>316990943.06000006</v>
      </c>
    </row>
    <row r="26" spans="1:7" x14ac:dyDescent="0.25">
      <c r="A26" s="8" t="s">
        <v>23</v>
      </c>
      <c r="B26" s="7">
        <v>72034291</v>
      </c>
      <c r="C26" s="7">
        <v>25581732.920000002</v>
      </c>
      <c r="D26" s="7">
        <v>97616023.920000002</v>
      </c>
      <c r="E26" s="7">
        <v>57761559.840000004</v>
      </c>
      <c r="F26" s="7">
        <v>56481346.43</v>
      </c>
      <c r="G26" s="7">
        <f>D26-E26</f>
        <v>39854464.079999998</v>
      </c>
    </row>
    <row r="27" spans="1:7" x14ac:dyDescent="0.25">
      <c r="A27" s="8" t="s">
        <v>22</v>
      </c>
      <c r="B27" s="7">
        <v>45424365</v>
      </c>
      <c r="C27" s="7">
        <v>397820.57</v>
      </c>
      <c r="D27" s="7">
        <v>45822185.57</v>
      </c>
      <c r="E27" s="7">
        <v>19973765.75</v>
      </c>
      <c r="F27" s="7">
        <v>19905677.010000002</v>
      </c>
      <c r="G27" s="7">
        <f>D27-E27</f>
        <v>25848419.82</v>
      </c>
    </row>
    <row r="28" spans="1:7" x14ac:dyDescent="0.25">
      <c r="A28" s="8" t="s">
        <v>8</v>
      </c>
      <c r="B28" s="7">
        <v>697545582</v>
      </c>
      <c r="C28" s="7">
        <v>-10739222.24</v>
      </c>
      <c r="D28" s="7">
        <v>686806359.75999999</v>
      </c>
      <c r="E28" s="7">
        <v>291640488.27999997</v>
      </c>
      <c r="F28" s="7">
        <v>290495034.95999998</v>
      </c>
      <c r="G28" s="7">
        <f>D28-E28</f>
        <v>395165871.48000002</v>
      </c>
    </row>
    <row r="29" spans="1:7" x14ac:dyDescent="0.25">
      <c r="A29" s="8" t="s">
        <v>21</v>
      </c>
      <c r="B29" s="7">
        <v>91860524</v>
      </c>
      <c r="C29" s="7">
        <v>-23190524.52</v>
      </c>
      <c r="D29" s="7">
        <v>68669999.480000004</v>
      </c>
      <c r="E29" s="7">
        <v>27627721.969999999</v>
      </c>
      <c r="F29" s="7">
        <v>27454052.739999998</v>
      </c>
      <c r="G29" s="7">
        <f>D29-E29</f>
        <v>41042277.510000005</v>
      </c>
    </row>
    <row r="30" spans="1:7" x14ac:dyDescent="0.25">
      <c r="A30" s="8" t="s">
        <v>20</v>
      </c>
      <c r="B30" s="7">
        <v>18040435</v>
      </c>
      <c r="C30" s="7">
        <v>106494.1</v>
      </c>
      <c r="D30" s="7">
        <v>18146929.100000001</v>
      </c>
      <c r="E30" s="7">
        <v>7997041.0300000003</v>
      </c>
      <c r="F30" s="7">
        <v>7971291.6900000004</v>
      </c>
      <c r="G30" s="7">
        <f>D30-E30</f>
        <v>10149888.07</v>
      </c>
    </row>
    <row r="31" spans="1:7" x14ac:dyDescent="0.25">
      <c r="A31" s="8" t="s">
        <v>7</v>
      </c>
      <c r="B31" s="7">
        <v>414905740</v>
      </c>
      <c r="C31" s="7">
        <v>-3689788.47</v>
      </c>
      <c r="D31" s="7">
        <v>411215951.52999997</v>
      </c>
      <c r="E31" s="7">
        <v>176403217.46000001</v>
      </c>
      <c r="F31" s="7">
        <v>175835014.36000001</v>
      </c>
      <c r="G31" s="7">
        <f>D31-E31</f>
        <v>234812734.06999996</v>
      </c>
    </row>
    <row r="32" spans="1:7" x14ac:dyDescent="0.25">
      <c r="A32" s="8" t="s">
        <v>19</v>
      </c>
      <c r="B32" s="7">
        <v>476192891</v>
      </c>
      <c r="C32" s="7">
        <v>-41000000</v>
      </c>
      <c r="D32" s="7">
        <v>435192891</v>
      </c>
      <c r="E32" s="7">
        <v>239877991.83000001</v>
      </c>
      <c r="F32" s="7">
        <v>239877991.83000001</v>
      </c>
      <c r="G32" s="7">
        <f>D32-E32</f>
        <v>195314899.16999999</v>
      </c>
    </row>
    <row r="33" spans="1:7" x14ac:dyDescent="0.25">
      <c r="A33" s="8" t="s">
        <v>6</v>
      </c>
      <c r="B33" s="7">
        <v>233454288</v>
      </c>
      <c r="C33" s="7">
        <v>0</v>
      </c>
      <c r="D33" s="7">
        <v>233454288</v>
      </c>
      <c r="E33" s="7">
        <v>119423678</v>
      </c>
      <c r="F33" s="7">
        <v>119423678</v>
      </c>
      <c r="G33" s="7">
        <f>D33-E33</f>
        <v>114030610</v>
      </c>
    </row>
    <row r="34" spans="1:7" x14ac:dyDescent="0.25">
      <c r="A34" s="8" t="s">
        <v>5</v>
      </c>
      <c r="B34" s="7">
        <v>308710807</v>
      </c>
      <c r="C34" s="7">
        <v>6195379.7599999998</v>
      </c>
      <c r="D34" s="7">
        <v>314906186.75999999</v>
      </c>
      <c r="E34" s="7">
        <v>154355364</v>
      </c>
      <c r="F34" s="7">
        <v>154355364</v>
      </c>
      <c r="G34" s="7">
        <f>D34-E34</f>
        <v>160550822.75999999</v>
      </c>
    </row>
    <row r="35" spans="1:7" x14ac:dyDescent="0.25">
      <c r="A35" s="8" t="s">
        <v>18</v>
      </c>
      <c r="B35" s="7">
        <v>224956411</v>
      </c>
      <c r="C35" s="7">
        <v>0</v>
      </c>
      <c r="D35" s="7">
        <v>224956411</v>
      </c>
      <c r="E35" s="7">
        <v>107442578</v>
      </c>
      <c r="F35" s="7">
        <v>107442578</v>
      </c>
      <c r="G35" s="7">
        <f>D35-E35</f>
        <v>117513833</v>
      </c>
    </row>
    <row r="36" spans="1:7" x14ac:dyDescent="0.25">
      <c r="A36" s="8" t="s">
        <v>4</v>
      </c>
      <c r="B36" s="7">
        <v>2197613290</v>
      </c>
      <c r="C36" s="7">
        <v>13927062.779999999</v>
      </c>
      <c r="D36" s="7">
        <v>2211540352.7800002</v>
      </c>
      <c r="E36" s="7">
        <v>1044568891.12</v>
      </c>
      <c r="F36" s="7">
        <v>1002771156.15</v>
      </c>
      <c r="G36" s="7">
        <f>D36-E36</f>
        <v>1166971461.6600003</v>
      </c>
    </row>
    <row r="37" spans="1:7" x14ac:dyDescent="0.25">
      <c r="A37" s="8" t="s">
        <v>3</v>
      </c>
      <c r="B37" s="7">
        <v>64296000</v>
      </c>
      <c r="C37" s="7">
        <v>9475000</v>
      </c>
      <c r="D37" s="7">
        <v>73771000</v>
      </c>
      <c r="E37" s="7">
        <v>53250666</v>
      </c>
      <c r="F37" s="7">
        <v>51394666</v>
      </c>
      <c r="G37" s="7">
        <f>D37-E37</f>
        <v>20520334</v>
      </c>
    </row>
    <row r="38" spans="1:7" x14ac:dyDescent="0.25">
      <c r="A38" s="8" t="s">
        <v>2</v>
      </c>
      <c r="B38" s="7">
        <v>2648975697</v>
      </c>
      <c r="C38" s="7">
        <v>159974181.56999999</v>
      </c>
      <c r="D38" s="7">
        <v>2808949878.5700002</v>
      </c>
      <c r="E38" s="7">
        <v>1316100114.45</v>
      </c>
      <c r="F38" s="7">
        <v>1316100114.45</v>
      </c>
      <c r="G38" s="7">
        <f>D38-E38</f>
        <v>1492849764.1200001</v>
      </c>
    </row>
    <row r="39" spans="1:7" x14ac:dyDescent="0.25">
      <c r="A39" s="6" t="s">
        <v>1</v>
      </c>
      <c r="B39" s="10"/>
      <c r="C39" s="10"/>
      <c r="D39" s="10"/>
      <c r="E39" s="10"/>
      <c r="F39" s="10"/>
      <c r="G39" s="10"/>
    </row>
    <row r="40" spans="1:7" x14ac:dyDescent="0.25">
      <c r="A40" s="4" t="s">
        <v>17</v>
      </c>
      <c r="B40" s="3">
        <f>SUM(B41:cbvbcvbcv)</f>
        <v>10550591035</v>
      </c>
      <c r="C40" s="3">
        <f>SUM(C41:GASTO_E_FIN_02)</f>
        <v>892588253.58000004</v>
      </c>
      <c r="D40" s="3">
        <f>SUM(D41:cvbcvbcbv)</f>
        <v>11443179288.580002</v>
      </c>
      <c r="E40" s="3">
        <f>SUM(E41:GASTO_E_FIN_04)</f>
        <v>5359657945.8099995</v>
      </c>
      <c r="F40" s="3">
        <f>SUM(F41:GASTO_E_FIN_05)</f>
        <v>5359657945.8099995</v>
      </c>
      <c r="G40" s="3">
        <f>SUM(G41:GASTO_E_FIN_06)</f>
        <v>6083521342.7699995</v>
      </c>
    </row>
    <row r="41" spans="1:7" x14ac:dyDescent="0.25">
      <c r="A41" s="8" t="s">
        <v>16</v>
      </c>
      <c r="B41" s="7">
        <v>64207080</v>
      </c>
      <c r="C41" s="7">
        <v>3270498.91</v>
      </c>
      <c r="D41" s="7">
        <v>67477578.909999996</v>
      </c>
      <c r="E41" s="7">
        <v>2389167.4700000002</v>
      </c>
      <c r="F41" s="7">
        <v>2389167.4700000002</v>
      </c>
      <c r="G41" s="7">
        <f>D41-E41</f>
        <v>65088411.439999998</v>
      </c>
    </row>
    <row r="42" spans="1:7" x14ac:dyDescent="0.25">
      <c r="A42" s="8" t="s">
        <v>15</v>
      </c>
      <c r="B42" s="7">
        <v>0</v>
      </c>
      <c r="C42" s="7">
        <v>11517206.640000001</v>
      </c>
      <c r="D42" s="7">
        <v>11517206.640000001</v>
      </c>
      <c r="E42" s="7">
        <v>11517206.630000001</v>
      </c>
      <c r="F42" s="7">
        <v>11517206.630000001</v>
      </c>
      <c r="G42" s="7">
        <f>D42-E42</f>
        <v>9.9999997764825821E-3</v>
      </c>
    </row>
    <row r="43" spans="1:7" x14ac:dyDescent="0.25">
      <c r="A43" s="8" t="s">
        <v>14</v>
      </c>
      <c r="B43" s="7">
        <v>4573877319</v>
      </c>
      <c r="C43" s="7">
        <v>132351913.56</v>
      </c>
      <c r="D43" s="7">
        <v>4706229232.5600004</v>
      </c>
      <c r="E43" s="7">
        <v>2151940475.1300001</v>
      </c>
      <c r="F43" s="7">
        <v>2151940475.1300001</v>
      </c>
      <c r="G43" s="7">
        <f>D43-E43</f>
        <v>2554288757.4300003</v>
      </c>
    </row>
    <row r="44" spans="1:7" x14ac:dyDescent="0.25">
      <c r="A44" s="8" t="s">
        <v>13</v>
      </c>
      <c r="B44" s="7">
        <v>7814073</v>
      </c>
      <c r="C44" s="7">
        <v>3839600</v>
      </c>
      <c r="D44" s="7">
        <v>11653673</v>
      </c>
      <c r="E44" s="7">
        <v>3839600</v>
      </c>
      <c r="F44" s="7">
        <v>3839600</v>
      </c>
      <c r="G44" s="7">
        <f>D44-E44</f>
        <v>7814073</v>
      </c>
    </row>
    <row r="45" spans="1:7" x14ac:dyDescent="0.25">
      <c r="A45" s="8" t="s">
        <v>12</v>
      </c>
      <c r="B45" s="7">
        <v>30037721</v>
      </c>
      <c r="C45" s="7">
        <v>0</v>
      </c>
      <c r="D45" s="7">
        <v>30037721</v>
      </c>
      <c r="E45" s="7">
        <v>0</v>
      </c>
      <c r="F45" s="7">
        <v>0</v>
      </c>
      <c r="G45" s="7">
        <f>D45-E45</f>
        <v>30037721</v>
      </c>
    </row>
    <row r="46" spans="1:7" x14ac:dyDescent="0.25">
      <c r="A46" s="8" t="s">
        <v>11</v>
      </c>
      <c r="B46" s="7">
        <v>10000000</v>
      </c>
      <c r="C46" s="7">
        <v>5200000</v>
      </c>
      <c r="D46" s="7">
        <v>15200000</v>
      </c>
      <c r="E46" s="7">
        <v>4449148.51</v>
      </c>
      <c r="F46" s="7">
        <v>4449148.51</v>
      </c>
      <c r="G46" s="7">
        <f>D46-E46</f>
        <v>10750851.49</v>
      </c>
    </row>
    <row r="47" spans="1:7" x14ac:dyDescent="0.25">
      <c r="A47" s="8" t="s">
        <v>10</v>
      </c>
      <c r="B47" s="7">
        <v>2500000</v>
      </c>
      <c r="C47" s="7">
        <v>914004</v>
      </c>
      <c r="D47" s="7">
        <v>3414004</v>
      </c>
      <c r="E47" s="7">
        <v>914004</v>
      </c>
      <c r="F47" s="7">
        <v>914004</v>
      </c>
      <c r="G47" s="7">
        <f>D47-E47</f>
        <v>2500000</v>
      </c>
    </row>
    <row r="48" spans="1:7" ht="30" x14ac:dyDescent="0.25">
      <c r="A48" s="9" t="s">
        <v>9</v>
      </c>
      <c r="B48" s="7">
        <v>427550240</v>
      </c>
      <c r="C48" s="7">
        <v>395376464.5</v>
      </c>
      <c r="D48" s="7">
        <v>822926704.5</v>
      </c>
      <c r="E48" s="7">
        <v>296506150.38999999</v>
      </c>
      <c r="F48" s="7">
        <v>296506150.38999999</v>
      </c>
      <c r="G48" s="7">
        <f>D48-E48</f>
        <v>526420554.11000001</v>
      </c>
    </row>
    <row r="49" spans="1:7" x14ac:dyDescent="0.25">
      <c r="A49" s="8" t="s">
        <v>8</v>
      </c>
      <c r="B49" s="7">
        <v>46469433</v>
      </c>
      <c r="C49" s="7">
        <v>18440952.579999998</v>
      </c>
      <c r="D49" s="7">
        <v>64910385.579999998</v>
      </c>
      <c r="E49" s="7">
        <v>3267840.74</v>
      </c>
      <c r="F49" s="7">
        <v>3267840.74</v>
      </c>
      <c r="G49" s="7">
        <f>D49-E49</f>
        <v>61642544.839999996</v>
      </c>
    </row>
    <row r="50" spans="1:7" x14ac:dyDescent="0.25">
      <c r="A50" s="8" t="s">
        <v>7</v>
      </c>
      <c r="B50" s="7">
        <v>29132204</v>
      </c>
      <c r="C50" s="7">
        <v>2682596.29</v>
      </c>
      <c r="D50" s="7">
        <v>31814800.289999999</v>
      </c>
      <c r="E50" s="7">
        <v>1062400.29</v>
      </c>
      <c r="F50" s="7">
        <v>1062400.29</v>
      </c>
      <c r="G50" s="7">
        <f>D50-E50</f>
        <v>30752400</v>
      </c>
    </row>
    <row r="51" spans="1:7" x14ac:dyDescent="0.25">
      <c r="A51" s="8" t="s">
        <v>6</v>
      </c>
      <c r="B51" s="7">
        <v>0</v>
      </c>
      <c r="C51" s="7">
        <v>26675136.600000001</v>
      </c>
      <c r="D51" s="7">
        <v>26675136.600000001</v>
      </c>
      <c r="E51" s="7">
        <v>26675136.600000001</v>
      </c>
      <c r="F51" s="7">
        <v>26675136.600000001</v>
      </c>
      <c r="G51" s="7">
        <f>D51-E51</f>
        <v>0</v>
      </c>
    </row>
    <row r="52" spans="1:7" x14ac:dyDescent="0.25">
      <c r="A52" s="8" t="s">
        <v>5</v>
      </c>
      <c r="B52" s="7">
        <v>0</v>
      </c>
      <c r="C52" s="7">
        <v>20830779.260000002</v>
      </c>
      <c r="D52" s="7">
        <v>20830779.260000002</v>
      </c>
      <c r="E52" s="7">
        <v>1126159.01</v>
      </c>
      <c r="F52" s="7">
        <v>1126159.01</v>
      </c>
      <c r="G52" s="7">
        <f>D52-E52</f>
        <v>19704620.25</v>
      </c>
    </row>
    <row r="53" spans="1:7" x14ac:dyDescent="0.25">
      <c r="A53" s="8" t="s">
        <v>4</v>
      </c>
      <c r="B53" s="7">
        <v>3871593724</v>
      </c>
      <c r="C53" s="7">
        <v>206853250.24000001</v>
      </c>
      <c r="D53" s="7">
        <v>4078446974.2399998</v>
      </c>
      <c r="E53" s="7">
        <v>1987214303.24</v>
      </c>
      <c r="F53" s="7">
        <v>1987214303.24</v>
      </c>
      <c r="G53" s="7">
        <f>D53-E53</f>
        <v>2091232670.9999998</v>
      </c>
    </row>
    <row r="54" spans="1:7" x14ac:dyDescent="0.25">
      <c r="A54" s="8" t="s">
        <v>3</v>
      </c>
      <c r="B54" s="7">
        <v>0</v>
      </c>
      <c r="C54" s="7">
        <v>30060847.399999999</v>
      </c>
      <c r="D54" s="7">
        <v>30060847.399999999</v>
      </c>
      <c r="E54" s="7">
        <v>11358337.4</v>
      </c>
      <c r="F54" s="7">
        <v>11358337.4</v>
      </c>
      <c r="G54" s="7">
        <f>D54-E54</f>
        <v>18702510</v>
      </c>
    </row>
    <row r="55" spans="1:7" x14ac:dyDescent="0.25">
      <c r="A55" s="8" t="s">
        <v>2</v>
      </c>
      <c r="B55" s="7">
        <v>1487409241</v>
      </c>
      <c r="C55" s="7">
        <v>34575003.600000001</v>
      </c>
      <c r="D55" s="7">
        <v>1521984244.5999999</v>
      </c>
      <c r="E55" s="7">
        <v>857398016.39999998</v>
      </c>
      <c r="F55" s="7">
        <v>857398016.39999998</v>
      </c>
      <c r="G55" s="7">
        <f>D55-E55</f>
        <v>664586228.19999993</v>
      </c>
    </row>
    <row r="56" spans="1:7" x14ac:dyDescent="0.25">
      <c r="A56" s="6" t="s">
        <v>1</v>
      </c>
      <c r="B56" s="5"/>
      <c r="C56" s="5"/>
      <c r="D56" s="5"/>
      <c r="E56" s="5"/>
      <c r="F56" s="5"/>
      <c r="G56" s="5"/>
    </row>
    <row r="57" spans="1:7" x14ac:dyDescent="0.25">
      <c r="A57" s="4" t="s">
        <v>0</v>
      </c>
      <c r="B57" s="3">
        <f>GASTO_NE_T1+vcvcbvcbcvb</f>
        <v>21179763006</v>
      </c>
      <c r="C57" s="3">
        <f>cvbvcbcbvbc+cvbcbvbcvbvc</f>
        <v>1483121708.6700001</v>
      </c>
      <c r="D57" s="3">
        <f>vcbvbcbdfgfdg+GASTO_E_T3</f>
        <v>22662884714.670002</v>
      </c>
      <c r="E57" s="3">
        <f>GASTO_NE_T4+GASTO_E_T4</f>
        <v>10484191773.829998</v>
      </c>
      <c r="F57" s="3">
        <f>GASTO_NE_T5+GASTO_E_T5</f>
        <v>10421840670.450001</v>
      </c>
      <c r="G57" s="3">
        <f>GASTO_NE_T6+GASTO_E_T6</f>
        <v>12178692940.84</v>
      </c>
    </row>
    <row r="58" spans="1:7" x14ac:dyDescent="0.25">
      <c r="A58" s="2"/>
      <c r="B58" s="2"/>
      <c r="C58" s="2"/>
      <c r="D58" s="2"/>
      <c r="E58" s="2"/>
      <c r="F58" s="2"/>
      <c r="G58" s="1"/>
    </row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2019-10-08T19:47:56Z</dcterms:created>
  <dcterms:modified xsi:type="dcterms:W3CDTF">2019-10-08T20:02:31Z</dcterms:modified>
</cp:coreProperties>
</file>