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DIF\"/>
    </mc:Choice>
  </mc:AlternateContent>
  <bookViews>
    <workbookView xWindow="0" yWindow="0" windowWidth="20490" windowHeight="6150"/>
  </bookViews>
  <sheets>
    <sheet name="Formato 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4">'[2]Formato 3'!$E$8</definedName>
    <definedName name="APP_T6">'[2]Formato 3'!$G$8</definedName>
    <definedName name="APP_T7">'[2]Formato 3'!$H$8</definedName>
    <definedName name="APP_T8">'[2]Formato 3'!$I$8</definedName>
    <definedName name="APP_T9">'[2]Formato 3'!$J$8</definedName>
    <definedName name="cbvbcvbcv">'[5]Formato 6 b)'!$B$56</definedName>
    <definedName name="cvbcbvbcvbvc">'[5]Formato 6 b)'!$C$40</definedName>
    <definedName name="cvbcvb">'[5]Formato 6 b)'!$F$39</definedName>
    <definedName name="cvbcvbcbv">'[5]Formato 6 b)'!$D$56</definedName>
    <definedName name="cvbvcbcbvbc">'[5]Formato 6 b)'!$C$9</definedName>
    <definedName name="DEUDA_CONT_FIN_01">'[3]Formato 2'!$B$26</definedName>
    <definedName name="DEUDA_CONT_FIN_02">'[3]Formato 2'!$C$26</definedName>
    <definedName name="DEUDA_CONT_FIN_03">'[3]Formato 2'!$D$26</definedName>
    <definedName name="DEUDA_CONT_FIN_04">'[3]Formato 2'!$E$26</definedName>
    <definedName name="DEUDA_CONT_FIN_05">'[3]Formato 2'!$F$26</definedName>
    <definedName name="DEUDA_CONT_FIN_06">'[3]Formato 2'!$G$26</definedName>
    <definedName name="DEUDA_CONT_FIN_07">'[3]Formato 2'!$H$26</definedName>
    <definedName name="dsafvzsd">'[4]Info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'[4]Info General'!$C$7</definedName>
    <definedName name="fdsfdsfdsfdsfdsfdsfdsfdsfdsfdsfdsfds">'[2]Formato 3'!$J$8</definedName>
    <definedName name="fgsgfdfdfzxvzcvczv">'[3]Formato 2'!$C$47</definedName>
    <definedName name="GASTO_E_FIN_02">'[5]Formato 6 b)'!$C$56</definedName>
    <definedName name="GASTO_E_FIN_04">'[5]Formato 6 b)'!$E$56</definedName>
    <definedName name="GASTO_E_FIN_05">'[5]Formato 6 b)'!$F$56</definedName>
    <definedName name="GASTO_E_FIN_06">'[5]Formato 6 b)'!$G$56</definedName>
    <definedName name="GASTO_E_T3">'[5]Formato 6 b)'!$D$40</definedName>
    <definedName name="GASTO_E_T4">'[5]Formato 6 b)'!$E$40</definedName>
    <definedName name="GASTO_E_T5">'[5]Formato 6 b)'!$F$40</definedName>
    <definedName name="GASTO_E_T6">'[5]Formato 6 b)'!$G$40</definedName>
    <definedName name="GASTO_NE_FIN_01">'[5]Formato 6 b)'!$B$39</definedName>
    <definedName name="GASTO_NE_FIN_02">'[5]Formato 6 b)'!$C$39</definedName>
    <definedName name="GASTO_NE_FIN_03">'[5]Formato 6 b)'!$D$39</definedName>
    <definedName name="GASTO_NE_FIN_04">'[5]Formato 6 b)'!$E$39</definedName>
    <definedName name="GASTO_NE_FIN_06">'[5]Formato 6 b)'!$G$39</definedName>
    <definedName name="GASTO_NE_T1">'[5]Formato 6 b)'!$B$9</definedName>
    <definedName name="GASTO_NE_T4">'[5]Formato 6 b)'!$E$9</definedName>
    <definedName name="GASTO_NE_T5">'[5]Formato 6 b)'!$F$9</definedName>
    <definedName name="GASTO_NE_T6">'[5]Formato 6 b)'!$G$9</definedName>
    <definedName name="gfhdhdgh">'[3]Formato 2'!$E$47</definedName>
    <definedName name="MONTO1">'[4]Info General'!$D$18</definedName>
    <definedName name="MONTO2">'[4]Info General'!$E$18</definedName>
    <definedName name="OB_CORTO_PLAZO_FIN_01">'[3]Formato 2'!$B$47</definedName>
    <definedName name="OB_CORTO_PLAZO_FIN_02">'[3]Formato 2'!$C$47</definedName>
    <definedName name="OB_CORTO_PLAZO_FIN_03">'[3]Formato 2'!$D$47</definedName>
    <definedName name="OB_CORTO_PLAZO_FIN_04">'[3]Formato 2'!$E$47</definedName>
    <definedName name="OB_CORTO_PLAZO_FIN_05">'[3]Formato 2'!$F$47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4">'[2]Formato 3'!$E$14</definedName>
    <definedName name="OTROS_T6">'[2]Formato 3'!$G$14</definedName>
    <definedName name="OTROS_T7">'[2]Formato 3'!$H$14</definedName>
    <definedName name="OTROS_T8">'[2]Formato 3'!$I$14</definedName>
    <definedName name="OTROS_T9">'[2]Formato 3'!$J$14</definedName>
    <definedName name="PERIODO_INFORME">'[1]Info General'!$C$14</definedName>
    <definedName name="sadas">'[4]Info General'!$C$7</definedName>
    <definedName name="SALDO_PENDIENTE">'[4]Info General'!$F$18</definedName>
    <definedName name="sdfsdfsfds">'[2]Formato 3'!$E$14</definedName>
    <definedName name="sdfsfsdf">'[2]Formato 3'!$G$8</definedName>
    <definedName name="TRIMESTRE">'[4]Info General'!$C$16</definedName>
    <definedName name="ULTIMO">'[1]Info General'!$E$20</definedName>
    <definedName name="ULTIMO_SALDO">'[4]Info General'!$F$20</definedName>
    <definedName name="VALOR_INS_BCC_FIN_01">'[3]Formato 2'!$B$33</definedName>
    <definedName name="VALOR_INS_BCC_FIN_02">'[3]Formato 2'!$C$33</definedName>
    <definedName name="VALOR_INS_BCC_FIN_03">'[3]Formato 2'!$D$33</definedName>
    <definedName name="VALOR_INS_BCC_FIN_04">'[3]Formato 2'!$E$33</definedName>
    <definedName name="VALOR_INS_BCC_FIN_05">'[3]Formato 2'!$F$33</definedName>
    <definedName name="VALOR_INS_BCC_FIN_06">'[3]Formato 2'!$G$33</definedName>
    <definedName name="VALOR_INS_BCC_FIN_07">'[3]Formato 2'!$H$33</definedName>
    <definedName name="vcbvbcbdfgfdg">'[5]Formato 6 b)'!$D$9</definedName>
    <definedName name="vcvcbvcbcvb">'[5]Formato 6 b)'!$B$40</definedName>
    <definedName name="zfds">'[3]Formato 2'!$H$33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41" i="1" s="1"/>
  <c r="G13" i="1"/>
  <c r="G14" i="1"/>
  <c r="G15" i="1"/>
  <c r="B16" i="1"/>
  <c r="C16" i="1"/>
  <c r="D16" i="1"/>
  <c r="E16" i="1"/>
  <c r="F16" i="1"/>
  <c r="G17" i="1"/>
  <c r="G16" i="1" s="1"/>
  <c r="G18" i="1"/>
  <c r="G19" i="1"/>
  <c r="G20" i="1"/>
  <c r="G21" i="1"/>
  <c r="G22" i="1"/>
  <c r="G23" i="1"/>
  <c r="G24" i="1"/>
  <c r="G25" i="1"/>
  <c r="G26" i="1"/>
  <c r="G27" i="1"/>
  <c r="B28" i="1"/>
  <c r="C28" i="1"/>
  <c r="D28" i="1"/>
  <c r="E28" i="1"/>
  <c r="E41" i="1" s="1"/>
  <c r="E70" i="1" s="1"/>
  <c r="F28" i="1"/>
  <c r="G29" i="1"/>
  <c r="G30" i="1"/>
  <c r="G28" i="1" s="1"/>
  <c r="G31" i="1"/>
  <c r="G32" i="1"/>
  <c r="G33" i="1"/>
  <c r="G34" i="1"/>
  <c r="B35" i="1"/>
  <c r="C35" i="1"/>
  <c r="D35" i="1"/>
  <c r="E35" i="1"/>
  <c r="F35" i="1"/>
  <c r="G35" i="1"/>
  <c r="G36" i="1"/>
  <c r="B37" i="1"/>
  <c r="C37" i="1"/>
  <c r="D37" i="1"/>
  <c r="E37" i="1"/>
  <c r="F37" i="1"/>
  <c r="G38" i="1"/>
  <c r="G37" i="1" s="1"/>
  <c r="G39" i="1"/>
  <c r="B41" i="1"/>
  <c r="B70" i="1" s="1"/>
  <c r="C41" i="1"/>
  <c r="D41" i="1"/>
  <c r="F41" i="1"/>
  <c r="F70" i="1" s="1"/>
  <c r="B45" i="1"/>
  <c r="C45" i="1"/>
  <c r="C65" i="1" s="1"/>
  <c r="C70" i="1" s="1"/>
  <c r="D45" i="1"/>
  <c r="E45" i="1"/>
  <c r="F45" i="1"/>
  <c r="G46" i="1"/>
  <c r="G47" i="1"/>
  <c r="G48" i="1"/>
  <c r="G49" i="1"/>
  <c r="G45" i="1" s="1"/>
  <c r="G50" i="1"/>
  <c r="G51" i="1"/>
  <c r="G52" i="1"/>
  <c r="G53" i="1"/>
  <c r="B54" i="1"/>
  <c r="C54" i="1"/>
  <c r="D54" i="1"/>
  <c r="E54" i="1"/>
  <c r="F54" i="1"/>
  <c r="G55" i="1"/>
  <c r="G56" i="1"/>
  <c r="G54" i="1" s="1"/>
  <c r="G57" i="1"/>
  <c r="G58" i="1"/>
  <c r="B59" i="1"/>
  <c r="C59" i="1"/>
  <c r="D59" i="1"/>
  <c r="E59" i="1"/>
  <c r="F59" i="1"/>
  <c r="G59" i="1"/>
  <c r="G60" i="1"/>
  <c r="G61" i="1"/>
  <c r="G62" i="1"/>
  <c r="G63" i="1"/>
  <c r="B65" i="1"/>
  <c r="D65" i="1"/>
  <c r="E65" i="1"/>
  <c r="F65" i="1"/>
  <c r="B67" i="1"/>
  <c r="C67" i="1"/>
  <c r="D67" i="1"/>
  <c r="E67" i="1"/>
  <c r="F67" i="1"/>
  <c r="G67" i="1"/>
  <c r="G68" i="1"/>
  <c r="D70" i="1"/>
  <c r="G73" i="1"/>
  <c r="G75" i="1" s="1"/>
  <c r="G74" i="1"/>
  <c r="B75" i="1"/>
  <c r="C75" i="1"/>
  <c r="D75" i="1"/>
  <c r="E75" i="1"/>
  <c r="F75" i="1"/>
  <c r="G42" i="1" l="1"/>
  <c r="G65" i="1"/>
  <c r="G70" i="1" s="1"/>
</calcChain>
</file>

<file path=xl/sharedStrings.xml><?xml version="1.0" encoding="utf-8"?>
<sst xmlns="http://schemas.openxmlformats.org/spreadsheetml/2006/main" count="75" uniqueCount="75">
  <si>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</si>
  <si>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</si>
  <si>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</si>
  <si>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</si>
  <si>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</si>
  <si>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</si>
  <si>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</si>
  <si>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</si>
  <si>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</si>
  <si>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</si>
  <si>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</si>
  <si>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</si>
  <si>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</si>
  <si>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</si>
  <si>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</si>
  <si>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</si>
  <si>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</si>
  <si>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</si>
  <si>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</si>
  <si>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</si>
  <si>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</si>
  <si>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</si>
  <si>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</si>
  <si>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</si>
  <si>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</si>
  <si>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</si>
  <si>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</si>
  <si>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</si>
  <si>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</si>
  <si>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</si>
  <si>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</si>
  <si>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</si>
  <si>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</si>
  <si>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</si>
  <si>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</si>
  <si>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</si>
  <si>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</si>
  <si>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</si>
  <si>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</si>
  <si>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</si>
  <si>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</si>
  <si>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</si>
  <si>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</si>
  <si>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</si>
  <si>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</si>
  <si>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</si>
  <si>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</si>
  <si>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</si>
  <si>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</si>
  <si>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</si>
  <si>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</si>
  <si>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</si>
  <si>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</si>
  <si>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(H=h1+h2+h3+h4+h5+h6+h7+h8+h9+h10+h11)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</si>
  <si>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</si>
  <si>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</si>
  <si>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</si>
  <si>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</si>
  <si>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</si>
  <si>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</si>
  <si>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</si>
  <si>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</si>
  <si>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</si>
  <si>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Devengado</t>
  </si>
  <si>
    <t>Modificado</t>
  </si>
  <si>
    <t>Ampliaciones/ (Reducciones)</t>
  </si>
  <si>
    <t>Estimado (d)</t>
  </si>
  <si>
    <t>Diferencia (e)</t>
  </si>
  <si>
    <t>Ingreso</t>
  </si>
  <si>
    <t xml:space="preserve">Concepto (c) </t>
  </si>
  <si>
    <t>(PESOS)</t>
  </si>
  <si>
    <t>Del 1 de enero al 30 de junio de 2019 (b)</t>
  </si>
  <si>
    <t>Estado Analítico de Ingresos Detallado - LDF</t>
  </si>
  <si>
    <t>Poder Ejecutivo del Estado de Campeche (a)</t>
  </si>
  <si>
    <t>Formato 5 Estado Analítico de Ingresos Detallado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</si>
</sst>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vertical="center"/>
    </xf>
    <xf numFmtId="4" fontId="2" fillId="2" borderId="2" xfId="1" applyNumberFormat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left" vertical="center" wrapText="1" indent="3"/>
    </xf>
    <xf numFmtId="4" fontId="1" fillId="2" borderId="2" xfId="1" applyNumberFormat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wrapText="1" indent="3"/>
    </xf>
    <xf numFmtId="4" fontId="1" fillId="2" borderId="2" xfId="1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left" vertical="center" indent="6"/>
    </xf>
    <xf numFmtId="0" fontId="2" fillId="2" borderId="2" xfId="0" applyFont="1" applyFill="1" applyBorder="1" applyAlignment="1">
      <alignment horizontal="left" vertical="center" indent="6"/>
    </xf>
    <xf numFmtId="0" fontId="0" fillId="2" borderId="2" xfId="0" applyFill="1" applyBorder="1" applyAlignment="1">
      <alignment horizontal="left" vertical="center" wrapText="1" indent="9"/>
    </xf>
    <xf numFmtId="0" fontId="0" fillId="2" borderId="2" xfId="0" applyFill="1" applyBorder="1" applyAlignment="1">
      <alignment horizontal="left" wrapText="1" indent="9"/>
    </xf>
    <xf numFmtId="4" fontId="2" fillId="0" borderId="2" xfId="1" applyNumberFormat="1" applyFont="1" applyFill="1" applyBorder="1" applyAlignment="1" applyProtection="1">
      <alignment vertical="center"/>
      <protection locked="0"/>
    </xf>
    <xf numFmtId="4" fontId="1" fillId="3" borderId="3" xfId="1" applyNumberFormat="1" applyFont="1" applyFill="1" applyBorder="1" applyAlignment="1">
      <alignment vertical="center"/>
    </xf>
    <xf numFmtId="0" fontId="0" fillId="2" borderId="2" xfId="0" applyFill="1" applyBorder="1" applyAlignment="1">
      <alignment horizontal="left" vertical="center" indent="9"/>
    </xf>
    <xf numFmtId="0" fontId="2" fillId="2" borderId="2" xfId="0" applyFont="1" applyFill="1" applyBorder="1" applyAlignment="1">
      <alignment horizontal="left" indent="6"/>
    </xf>
    <xf numFmtId="164" fontId="1" fillId="2" borderId="2" xfId="1" applyFont="1" applyFill="1" applyBorder="1"/>
    <xf numFmtId="0" fontId="2" fillId="2" borderId="4" xfId="0" applyFont="1" applyFill="1" applyBorder="1" applyAlignment="1">
      <alignment horizontal="left" vertical="center" indent="3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ontabilidad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DF-FORMATO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LDF-FORMATO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Elias\Desktop\Estados%20Financieros\2019%20Reforma\Formatos_Anexo_1_Criterios_LDF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7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3"/>
    </sheetNames>
    <sheetDataSet>
      <sheetData sheetId="0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2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6 b)"/>
    </sheetNames>
    <sheetDataSet>
      <sheetData sheetId="0">
        <row r="9">
          <cell r="B9">
            <v>10629171971</v>
          </cell>
          <cell r="C9">
            <v>590533455.08999991</v>
          </cell>
          <cell r="D9">
            <v>11219705426.09</v>
          </cell>
          <cell r="E9">
            <v>5124533828.0199995</v>
          </cell>
          <cell r="F9">
            <v>5062182724.6400003</v>
          </cell>
          <cell r="G9">
            <v>6095171598.0700006</v>
          </cell>
        </row>
        <row r="40">
          <cell r="B40">
            <v>10550591035</v>
          </cell>
          <cell r="C40">
            <v>892588253.58000004</v>
          </cell>
          <cell r="D40">
            <v>11443179288.580002</v>
          </cell>
          <cell r="E40">
            <v>5359657945.8099995</v>
          </cell>
          <cell r="F40">
            <v>5359657945.8099995</v>
          </cell>
          <cell r="G40">
            <v>6083521342.7699995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tabSelected="1" workbookViewId="0">
      <selection activeCell="A3" sqref="A3:G3"/>
    </sheetView>
  </sheetViews>
  <sheetFormatPr baseColWidth="10" defaultColWidth="0" defaultRowHeight="15" zeroHeight="1" x14ac:dyDescent="0.25"/>
  <cols>
    <col min="1" max="1" width="76.7109375" customWidth="1"/>
    <col min="2" max="7" width="20.7109375" customWidth="1"/>
    <col min="8" max="16384" width="11.42578125" hidden="1"/>
  </cols>
  <sheetData>
    <row r="1" spans="1:7" ht="21" x14ac:dyDescent="0.25">
      <c r="A1" s="37" t="s">
        <v>74</v>
      </c>
      <c r="B1" s="37"/>
      <c r="C1" s="37"/>
      <c r="D1" s="37"/>
      <c r="E1" s="37"/>
      <c r="F1" s="37"/>
      <c r="G1" s="37"/>
    </row>
    <row r="2" spans="1:7" x14ac:dyDescent="0.25">
      <c r="A2" s="36" t="s">
        <v>73</v>
      </c>
      <c r="B2" s="35"/>
      <c r="C2" s="35"/>
      <c r="D2" s="35"/>
      <c r="E2" s="35"/>
      <c r="F2" s="35"/>
      <c r="G2" s="34"/>
    </row>
    <row r="3" spans="1:7" x14ac:dyDescent="0.25">
      <c r="A3" s="33" t="s">
        <v>72</v>
      </c>
      <c r="B3" s="32"/>
      <c r="C3" s="32"/>
      <c r="D3" s="32"/>
      <c r="E3" s="32"/>
      <c r="F3" s="32"/>
      <c r="G3" s="31"/>
    </row>
    <row r="4" spans="1:7" x14ac:dyDescent="0.25">
      <c r="A4" s="30" t="s">
        <v>71</v>
      </c>
      <c r="B4" s="29"/>
      <c r="C4" s="29"/>
      <c r="D4" s="29"/>
      <c r="E4" s="29"/>
      <c r="F4" s="29"/>
      <c r="G4" s="28"/>
    </row>
    <row r="5" spans="1:7" x14ac:dyDescent="0.25">
      <c r="A5" s="27" t="s">
        <v>70</v>
      </c>
      <c r="B5" s="26"/>
      <c r="C5" s="26"/>
      <c r="D5" s="26"/>
      <c r="E5" s="26"/>
      <c r="F5" s="26"/>
      <c r="G5" s="25"/>
    </row>
    <row r="6" spans="1:7" x14ac:dyDescent="0.25">
      <c r="A6" s="24" t="s">
        <v>69</v>
      </c>
      <c r="B6" s="20" t="s">
        <v>68</v>
      </c>
      <c r="C6" s="20"/>
      <c r="D6" s="20"/>
      <c r="E6" s="20"/>
      <c r="F6" s="20"/>
      <c r="G6" s="20" t="s">
        <v>67</v>
      </c>
    </row>
    <row r="7" spans="1:7" ht="30" x14ac:dyDescent="0.25">
      <c r="A7" s="23"/>
      <c r="B7" s="21" t="s">
        <v>66</v>
      </c>
      <c r="C7" s="22" t="s">
        <v>65</v>
      </c>
      <c r="D7" s="21" t="s">
        <v>64</v>
      </c>
      <c r="E7" s="21" t="s">
        <v>63</v>
      </c>
      <c r="F7" s="21" t="s">
        <v>62</v>
      </c>
      <c r="G7" s="20"/>
    </row>
    <row r="8" spans="1:7" x14ac:dyDescent="0.25">
      <c r="A8" s="19" t="s">
        <v>61</v>
      </c>
      <c r="B8" s="18"/>
      <c r="C8" s="18"/>
      <c r="D8" s="18"/>
      <c r="E8" s="18"/>
      <c r="F8" s="18"/>
      <c r="G8" s="18"/>
    </row>
    <row r="9" spans="1:7" x14ac:dyDescent="0.25">
      <c r="A9" s="11" t="s">
        <v>60</v>
      </c>
      <c r="B9" s="3">
        <v>1390185879</v>
      </c>
      <c r="C9" s="3">
        <v>0</v>
      </c>
      <c r="D9" s="3">
        <v>1390185879</v>
      </c>
      <c r="E9" s="3">
        <v>863357463.5</v>
      </c>
      <c r="F9" s="3">
        <v>863357463.5</v>
      </c>
      <c r="G9" s="3">
        <f>F9-B9</f>
        <v>-526828415.5</v>
      </c>
    </row>
    <row r="10" spans="1:7" x14ac:dyDescent="0.25">
      <c r="A10" s="11" t="s">
        <v>59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f>F10-B10</f>
        <v>0</v>
      </c>
    </row>
    <row r="11" spans="1:7" x14ac:dyDescent="0.25">
      <c r="A11" s="11" t="s">
        <v>58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f>F11-B11</f>
        <v>0</v>
      </c>
    </row>
    <row r="12" spans="1:7" x14ac:dyDescent="0.25">
      <c r="A12" s="11" t="s">
        <v>57</v>
      </c>
      <c r="B12" s="3">
        <v>454621133</v>
      </c>
      <c r="C12" s="3">
        <v>0</v>
      </c>
      <c r="D12" s="3">
        <v>454621133</v>
      </c>
      <c r="E12" s="3">
        <v>234199239.25</v>
      </c>
      <c r="F12" s="3">
        <v>234199239.25</v>
      </c>
      <c r="G12" s="3">
        <f>F12-B12</f>
        <v>-220421893.75</v>
      </c>
    </row>
    <row r="13" spans="1:7" x14ac:dyDescent="0.25">
      <c r="A13" s="11" t="s">
        <v>56</v>
      </c>
      <c r="B13" s="3">
        <v>86971643</v>
      </c>
      <c r="C13" s="3">
        <v>0</v>
      </c>
      <c r="D13" s="3">
        <v>86971643</v>
      </c>
      <c r="E13" s="3">
        <v>75702818.689999998</v>
      </c>
      <c r="F13" s="3">
        <v>75702818.689999998</v>
      </c>
      <c r="G13" s="3">
        <f>F13-B13</f>
        <v>-11268824.310000002</v>
      </c>
    </row>
    <row r="14" spans="1:7" x14ac:dyDescent="0.25">
      <c r="A14" s="11" t="s">
        <v>55</v>
      </c>
      <c r="B14" s="3">
        <v>52607051</v>
      </c>
      <c r="C14" s="3">
        <v>0</v>
      </c>
      <c r="D14" s="3">
        <v>52607051</v>
      </c>
      <c r="E14" s="3">
        <v>57123629.539999999</v>
      </c>
      <c r="F14" s="3">
        <v>57123629.539999999</v>
      </c>
      <c r="G14" s="3">
        <f>F14-B14</f>
        <v>4516578.5399999991</v>
      </c>
    </row>
    <row r="15" spans="1:7" x14ac:dyDescent="0.25">
      <c r="A15" s="11" t="s">
        <v>54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f>F15-B15</f>
        <v>0</v>
      </c>
    </row>
    <row r="16" spans="1:7" x14ac:dyDescent="0.25">
      <c r="A16" s="17" t="s">
        <v>53</v>
      </c>
      <c r="B16" s="3">
        <f>SUM(B17:B27)</f>
        <v>8493185111</v>
      </c>
      <c r="C16" s="3">
        <f>SUM(C17:C27)</f>
        <v>634696953</v>
      </c>
      <c r="D16" s="3">
        <f>SUM(D17:D27)</f>
        <v>9127882064</v>
      </c>
      <c r="E16" s="3">
        <f>SUM(E17:E27)</f>
        <v>5279051046</v>
      </c>
      <c r="F16" s="3">
        <f>SUM(F17:F27)</f>
        <v>5279051046</v>
      </c>
      <c r="G16" s="3">
        <f>SUM(G17:G27)</f>
        <v>-3214134065</v>
      </c>
    </row>
    <row r="17" spans="1:7" x14ac:dyDescent="0.25">
      <c r="A17" s="16" t="s">
        <v>52</v>
      </c>
      <c r="B17" s="5">
        <v>5034234072</v>
      </c>
      <c r="C17" s="5">
        <v>537193457</v>
      </c>
      <c r="D17" s="5">
        <v>5571427529</v>
      </c>
      <c r="E17" s="5">
        <v>3348842100</v>
      </c>
      <c r="F17" s="5">
        <v>3348842100</v>
      </c>
      <c r="G17" s="5">
        <f>F17-B17</f>
        <v>-1685391972</v>
      </c>
    </row>
    <row r="18" spans="1:7" x14ac:dyDescent="0.25">
      <c r="A18" s="16" t="s">
        <v>51</v>
      </c>
      <c r="B18" s="5">
        <v>337047501</v>
      </c>
      <c r="C18" s="5">
        <v>-32407911</v>
      </c>
      <c r="D18" s="5">
        <v>304639590</v>
      </c>
      <c r="E18" s="5">
        <v>193205967</v>
      </c>
      <c r="F18" s="5">
        <v>193205967</v>
      </c>
      <c r="G18" s="5">
        <f>F18-B18</f>
        <v>-143841534</v>
      </c>
    </row>
    <row r="19" spans="1:7" x14ac:dyDescent="0.25">
      <c r="A19" s="16" t="s">
        <v>50</v>
      </c>
      <c r="B19" s="5">
        <v>245024484</v>
      </c>
      <c r="C19" s="5">
        <v>1352255</v>
      </c>
      <c r="D19" s="5">
        <v>246376739</v>
      </c>
      <c r="E19" s="5">
        <v>120766361</v>
      </c>
      <c r="F19" s="5">
        <v>120766361</v>
      </c>
      <c r="G19" s="5">
        <f>F19-B19</f>
        <v>-124258123</v>
      </c>
    </row>
    <row r="20" spans="1:7" x14ac:dyDescent="0.25">
      <c r="A20" s="16" t="s">
        <v>49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f>F20-B20</f>
        <v>0</v>
      </c>
    </row>
    <row r="21" spans="1:7" x14ac:dyDescent="0.25">
      <c r="A21" s="16" t="s">
        <v>48</v>
      </c>
      <c r="B21" s="5">
        <v>2058876676</v>
      </c>
      <c r="C21" s="5">
        <v>124335323</v>
      </c>
      <c r="D21" s="5">
        <v>2183211999</v>
      </c>
      <c r="E21" s="5">
        <v>1166330501</v>
      </c>
      <c r="F21" s="5">
        <v>1166330501</v>
      </c>
      <c r="G21" s="5">
        <f>F21-B21</f>
        <v>-892546175</v>
      </c>
    </row>
    <row r="22" spans="1:7" x14ac:dyDescent="0.25">
      <c r="A22" s="16" t="s">
        <v>47</v>
      </c>
      <c r="B22" s="5">
        <v>74438096</v>
      </c>
      <c r="C22" s="5">
        <v>4223828</v>
      </c>
      <c r="D22" s="5">
        <v>78661924</v>
      </c>
      <c r="E22" s="5">
        <v>46532855</v>
      </c>
      <c r="F22" s="5">
        <v>46532855</v>
      </c>
      <c r="G22" s="5">
        <f>F22-B22</f>
        <v>-27905241</v>
      </c>
    </row>
    <row r="23" spans="1:7" x14ac:dyDescent="0.25">
      <c r="A23" s="16" t="s">
        <v>46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f>F23-B23</f>
        <v>0</v>
      </c>
    </row>
    <row r="24" spans="1:7" x14ac:dyDescent="0.25">
      <c r="A24" s="16" t="s">
        <v>45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f>F24-B24</f>
        <v>0</v>
      </c>
    </row>
    <row r="25" spans="1:7" x14ac:dyDescent="0.25">
      <c r="A25" s="16" t="s">
        <v>44</v>
      </c>
      <c r="B25" s="5">
        <v>191292541</v>
      </c>
      <c r="C25" s="5">
        <v>1</v>
      </c>
      <c r="D25" s="5">
        <v>191292542</v>
      </c>
      <c r="E25" s="5">
        <v>87832313</v>
      </c>
      <c r="F25" s="5">
        <v>87832313</v>
      </c>
      <c r="G25" s="5">
        <f>F25-B25</f>
        <v>-103460228</v>
      </c>
    </row>
    <row r="26" spans="1:7" x14ac:dyDescent="0.25">
      <c r="A26" s="16" t="s">
        <v>43</v>
      </c>
      <c r="B26" s="5">
        <v>552271741</v>
      </c>
      <c r="C26" s="5">
        <v>0</v>
      </c>
      <c r="D26" s="5">
        <v>552271741</v>
      </c>
      <c r="E26" s="5">
        <v>315540949</v>
      </c>
      <c r="F26" s="5">
        <v>315540949</v>
      </c>
      <c r="G26" s="5">
        <f>F26-B26</f>
        <v>-236730792</v>
      </c>
    </row>
    <row r="27" spans="1:7" x14ac:dyDescent="0.25">
      <c r="A27" s="16" t="s">
        <v>42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f>F27-B27</f>
        <v>0</v>
      </c>
    </row>
    <row r="28" spans="1:7" x14ac:dyDescent="0.25">
      <c r="A28" s="11" t="s">
        <v>41</v>
      </c>
      <c r="B28" s="3">
        <f>SUM(B29:B33)</f>
        <v>151601154</v>
      </c>
      <c r="C28" s="3">
        <f>SUM(C29:C33)</f>
        <v>22278978</v>
      </c>
      <c r="D28" s="3">
        <f>SUM(D29:D33)</f>
        <v>173880132</v>
      </c>
      <c r="E28" s="3">
        <f>SUM(E29:E33)</f>
        <v>85549609.219999999</v>
      </c>
      <c r="F28" s="3">
        <f>SUM(F29:F33)</f>
        <v>85549609.219999999</v>
      </c>
      <c r="G28" s="3">
        <f>SUM(G29:G33)</f>
        <v>-66051544.780000001</v>
      </c>
    </row>
    <row r="29" spans="1:7" x14ac:dyDescent="0.25">
      <c r="A29" s="16" t="s">
        <v>40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f>F29-B29</f>
        <v>0</v>
      </c>
    </row>
    <row r="30" spans="1:7" x14ac:dyDescent="0.25">
      <c r="A30" s="16" t="s">
        <v>39</v>
      </c>
      <c r="B30" s="5">
        <v>13120416</v>
      </c>
      <c r="C30" s="5">
        <v>0</v>
      </c>
      <c r="D30" s="5">
        <v>13120416</v>
      </c>
      <c r="E30" s="5">
        <v>6560208</v>
      </c>
      <c r="F30" s="5">
        <v>6560208</v>
      </c>
      <c r="G30" s="5">
        <f>F30-B30</f>
        <v>-6560208</v>
      </c>
    </row>
    <row r="31" spans="1:7" x14ac:dyDescent="0.25">
      <c r="A31" s="16" t="s">
        <v>38</v>
      </c>
      <c r="B31" s="5">
        <v>40467380</v>
      </c>
      <c r="C31" s="5">
        <v>12342672</v>
      </c>
      <c r="D31" s="5">
        <v>52810052</v>
      </c>
      <c r="E31" s="5">
        <v>21339172</v>
      </c>
      <c r="F31" s="5">
        <v>21339172</v>
      </c>
      <c r="G31" s="5">
        <f>F31-B31</f>
        <v>-19128208</v>
      </c>
    </row>
    <row r="32" spans="1:7" x14ac:dyDescent="0.25">
      <c r="A32" s="16" t="s">
        <v>37</v>
      </c>
      <c r="B32" s="5">
        <v>18062670</v>
      </c>
      <c r="C32" s="5">
        <v>9936306</v>
      </c>
      <c r="D32" s="5">
        <v>27998976</v>
      </c>
      <c r="E32" s="5">
        <v>8879661</v>
      </c>
      <c r="F32" s="5">
        <v>8879661</v>
      </c>
      <c r="G32" s="5">
        <f>F32-B32</f>
        <v>-9183009</v>
      </c>
    </row>
    <row r="33" spans="1:7" x14ac:dyDescent="0.25">
      <c r="A33" s="16" t="s">
        <v>36</v>
      </c>
      <c r="B33" s="5">
        <v>79950688</v>
      </c>
      <c r="C33" s="5">
        <v>0</v>
      </c>
      <c r="D33" s="5">
        <v>79950688</v>
      </c>
      <c r="E33" s="5">
        <v>48770568.219999999</v>
      </c>
      <c r="F33" s="5">
        <v>48770568.219999999</v>
      </c>
      <c r="G33" s="5">
        <f>F33-B33</f>
        <v>-31180119.780000001</v>
      </c>
    </row>
    <row r="34" spans="1:7" x14ac:dyDescent="0.25">
      <c r="A34" s="11" t="s">
        <v>35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f>F34-B34</f>
        <v>0</v>
      </c>
    </row>
    <row r="35" spans="1:7" x14ac:dyDescent="0.25">
      <c r="A35" s="11" t="s">
        <v>34</v>
      </c>
      <c r="B35" s="3">
        <f>B36</f>
        <v>0</v>
      </c>
      <c r="C35" s="3">
        <f>C36</f>
        <v>600335.80000000005</v>
      </c>
      <c r="D35" s="3">
        <f>D36</f>
        <v>600335.80000000005</v>
      </c>
      <c r="E35" s="3">
        <f>E36</f>
        <v>600335.80000000005</v>
      </c>
      <c r="F35" s="3">
        <f>F36</f>
        <v>600335.80000000005</v>
      </c>
      <c r="G35" s="3">
        <f>G36</f>
        <v>600335.80000000005</v>
      </c>
    </row>
    <row r="36" spans="1:7" x14ac:dyDescent="0.25">
      <c r="A36" s="16" t="s">
        <v>33</v>
      </c>
      <c r="B36" s="5">
        <v>0</v>
      </c>
      <c r="C36" s="5">
        <v>600335.80000000005</v>
      </c>
      <c r="D36" s="5">
        <v>600335.80000000005</v>
      </c>
      <c r="E36" s="5">
        <v>600335.80000000005</v>
      </c>
      <c r="F36" s="5">
        <v>600335.80000000005</v>
      </c>
      <c r="G36" s="5">
        <f>F36-B36</f>
        <v>600335.80000000005</v>
      </c>
    </row>
    <row r="37" spans="1:7" x14ac:dyDescent="0.25">
      <c r="A37" s="11" t="s">
        <v>32</v>
      </c>
      <c r="B37" s="3">
        <f>B38+B39</f>
        <v>0</v>
      </c>
      <c r="C37" s="3">
        <f>C38+C39</f>
        <v>0</v>
      </c>
      <c r="D37" s="3">
        <f>D38+D39</f>
        <v>0</v>
      </c>
      <c r="E37" s="3">
        <f>E38+E39</f>
        <v>0</v>
      </c>
      <c r="F37" s="3">
        <f>F38+F39</f>
        <v>0</v>
      </c>
      <c r="G37" s="3">
        <f>G38+G39</f>
        <v>0</v>
      </c>
    </row>
    <row r="38" spans="1:7" x14ac:dyDescent="0.25">
      <c r="A38" s="16" t="s">
        <v>31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f>F38-B38</f>
        <v>0</v>
      </c>
    </row>
    <row r="39" spans="1:7" x14ac:dyDescent="0.25">
      <c r="A39" s="16" t="s">
        <v>30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f>F39-B39</f>
        <v>0</v>
      </c>
    </row>
    <row r="40" spans="1:7" x14ac:dyDescent="0.25">
      <c r="A40" s="9"/>
      <c r="B40" s="5"/>
      <c r="C40" s="5"/>
      <c r="D40" s="5"/>
      <c r="E40" s="5"/>
      <c r="F40" s="5"/>
      <c r="G40" s="5"/>
    </row>
    <row r="41" spans="1:7" x14ac:dyDescent="0.25">
      <c r="A41" s="8" t="s">
        <v>29</v>
      </c>
      <c r="B41" s="3">
        <f>SUM(B9,B10,B11,B12,B13,B14,B15,B16,B28,B34,B35,B37)</f>
        <v>10629171971</v>
      </c>
      <c r="C41" s="3">
        <f>SUM(C9,C10,C11,C12,C13,C14,C15,C16,C28,C34,C35,C37)</f>
        <v>657576266.79999995</v>
      </c>
      <c r="D41" s="3">
        <f>SUM(D9,D10,D11,D12,D13,D14,D15,D16,D28,D34,D35,D37)</f>
        <v>11286748237.799999</v>
      </c>
      <c r="E41" s="3">
        <f>SUM(E9,E10,E11,E12,E13,E14,E15,E16,E28,E34,E35,E37)</f>
        <v>6595584142</v>
      </c>
      <c r="F41" s="3">
        <f>SUM(F9,F10,F11,F12,F13,F14,F15,F16,F28,F34,F35,F37)</f>
        <v>6595584142</v>
      </c>
      <c r="G41" s="3">
        <f>SUM(G9,G10,G11,G12,G13,G14,G15,G16,G28,G34,G35,G37)</f>
        <v>-4033587829</v>
      </c>
    </row>
    <row r="42" spans="1:7" x14ac:dyDescent="0.25">
      <c r="A42" s="8" t="s">
        <v>28</v>
      </c>
      <c r="B42" s="15"/>
      <c r="C42" s="15"/>
      <c r="D42" s="15"/>
      <c r="E42" s="15"/>
      <c r="F42" s="15"/>
      <c r="G42" s="14">
        <f>IF(G41&gt;0,G41,0)</f>
        <v>0</v>
      </c>
    </row>
    <row r="43" spans="1:7" x14ac:dyDescent="0.25">
      <c r="A43" s="9"/>
      <c r="B43" s="7"/>
      <c r="C43" s="7"/>
      <c r="D43" s="7"/>
      <c r="E43" s="7"/>
      <c r="F43" s="7"/>
      <c r="G43" s="7"/>
    </row>
    <row r="44" spans="1:7" x14ac:dyDescent="0.25">
      <c r="A44" s="8" t="s">
        <v>27</v>
      </c>
      <c r="B44" s="7"/>
      <c r="C44" s="7"/>
      <c r="D44" s="7"/>
      <c r="E44" s="7"/>
      <c r="F44" s="7"/>
      <c r="G44" s="7"/>
    </row>
    <row r="45" spans="1:7" x14ac:dyDescent="0.25">
      <c r="A45" s="11" t="s">
        <v>26</v>
      </c>
      <c r="B45" s="3">
        <f>SUM(B46:B53)</f>
        <v>8513237939</v>
      </c>
      <c r="C45" s="3">
        <f>SUM(C46:C53)</f>
        <v>42836278</v>
      </c>
      <c r="D45" s="3">
        <f>SUM(D46:D53)</f>
        <v>8556074217</v>
      </c>
      <c r="E45" s="3">
        <f>SUM(E46:E53)</f>
        <v>4082971535.8200002</v>
      </c>
      <c r="F45" s="3">
        <f>SUM(F46:F53)</f>
        <v>4082971535.8200002</v>
      </c>
      <c r="G45" s="3">
        <f>SUM(G46:G53)</f>
        <v>-4430266403.1800003</v>
      </c>
    </row>
    <row r="46" spans="1:7" x14ac:dyDescent="0.25">
      <c r="A46" s="12" t="s">
        <v>25</v>
      </c>
      <c r="B46" s="5">
        <v>4485720279</v>
      </c>
      <c r="C46" s="5">
        <v>0</v>
      </c>
      <c r="D46" s="5">
        <v>4485720279</v>
      </c>
      <c r="E46" s="5">
        <v>1995295063.8800001</v>
      </c>
      <c r="F46" s="5">
        <v>1995295063.8800001</v>
      </c>
      <c r="G46" s="5">
        <f>F46-B46</f>
        <v>-2490425215.1199999</v>
      </c>
    </row>
    <row r="47" spans="1:7" x14ac:dyDescent="0.25">
      <c r="A47" s="12" t="s">
        <v>24</v>
      </c>
      <c r="B47" s="5">
        <v>1631522278</v>
      </c>
      <c r="C47" s="5">
        <v>0</v>
      </c>
      <c r="D47" s="5">
        <v>1631522278</v>
      </c>
      <c r="E47" s="5">
        <v>761105089.94000006</v>
      </c>
      <c r="F47" s="5">
        <v>761105089.94000006</v>
      </c>
      <c r="G47" s="5">
        <f>F47-B47</f>
        <v>-870417188.05999994</v>
      </c>
    </row>
    <row r="48" spans="1:7" x14ac:dyDescent="0.25">
      <c r="A48" s="12" t="s">
        <v>23</v>
      </c>
      <c r="B48" s="5">
        <v>896698125</v>
      </c>
      <c r="C48" s="5">
        <v>7274681</v>
      </c>
      <c r="D48" s="5">
        <v>903972806</v>
      </c>
      <c r="E48" s="5">
        <v>542383686</v>
      </c>
      <c r="F48" s="5">
        <v>542383686</v>
      </c>
      <c r="G48" s="5">
        <f>F48-B48</f>
        <v>-354314439</v>
      </c>
    </row>
    <row r="49" spans="1:7" ht="30" x14ac:dyDescent="0.25">
      <c r="A49" s="12" t="s">
        <v>22</v>
      </c>
      <c r="B49" s="5">
        <v>627231746</v>
      </c>
      <c r="C49" s="5">
        <v>4566266</v>
      </c>
      <c r="D49" s="5">
        <v>631798012</v>
      </c>
      <c r="E49" s="5">
        <v>315899004</v>
      </c>
      <c r="F49" s="5">
        <v>315899004</v>
      </c>
      <c r="G49" s="5">
        <f>F49-B49</f>
        <v>-311332742</v>
      </c>
    </row>
    <row r="50" spans="1:7" x14ac:dyDescent="0.25">
      <c r="A50" s="12" t="s">
        <v>21</v>
      </c>
      <c r="B50" s="5">
        <v>373770683</v>
      </c>
      <c r="C50" s="5">
        <v>-614649</v>
      </c>
      <c r="D50" s="5">
        <v>373156034</v>
      </c>
      <c r="E50" s="5">
        <v>186578016</v>
      </c>
      <c r="F50" s="5">
        <v>186578016</v>
      </c>
      <c r="G50" s="5">
        <f>F50-B50</f>
        <v>-187192667</v>
      </c>
    </row>
    <row r="51" spans="1:7" x14ac:dyDescent="0.25">
      <c r="A51" s="12" t="s">
        <v>20</v>
      </c>
      <c r="B51" s="5">
        <v>100881733</v>
      </c>
      <c r="C51" s="5">
        <v>0</v>
      </c>
      <c r="D51" s="5">
        <v>100881733</v>
      </c>
      <c r="E51" s="5">
        <v>50421716</v>
      </c>
      <c r="F51" s="5">
        <v>50421716</v>
      </c>
      <c r="G51" s="5">
        <f>F51-B51</f>
        <v>-50460017</v>
      </c>
    </row>
    <row r="52" spans="1:7" ht="29.25" customHeight="1" x14ac:dyDescent="0.25">
      <c r="A52" s="13" t="s">
        <v>19</v>
      </c>
      <c r="B52" s="5">
        <v>136808717</v>
      </c>
      <c r="C52" s="5">
        <v>30965515</v>
      </c>
      <c r="D52" s="5">
        <v>167774232</v>
      </c>
      <c r="E52" s="5">
        <v>100664538</v>
      </c>
      <c r="F52" s="5">
        <v>100664538</v>
      </c>
      <c r="G52" s="5">
        <f>F52-B52</f>
        <v>-36144179</v>
      </c>
    </row>
    <row r="53" spans="1:7" ht="27.75" customHeight="1" x14ac:dyDescent="0.25">
      <c r="A53" s="12" t="s">
        <v>18</v>
      </c>
      <c r="B53" s="5">
        <v>260604378</v>
      </c>
      <c r="C53" s="5">
        <v>644465</v>
      </c>
      <c r="D53" s="5">
        <v>261248843</v>
      </c>
      <c r="E53" s="5">
        <v>130624422</v>
      </c>
      <c r="F53" s="5">
        <v>130624422</v>
      </c>
      <c r="G53" s="5">
        <f>F53-B53</f>
        <v>-129979956</v>
      </c>
    </row>
    <row r="54" spans="1:7" x14ac:dyDescent="0.25">
      <c r="A54" s="11" t="s">
        <v>17</v>
      </c>
      <c r="B54" s="3">
        <f>SUM(B55:B58)</f>
        <v>1676492096</v>
      </c>
      <c r="C54" s="3">
        <f>SUM(C55:C58)</f>
        <v>816113225.91000009</v>
      </c>
      <c r="D54" s="3">
        <f>SUM(D55:D58)</f>
        <v>2492605321.9099998</v>
      </c>
      <c r="E54" s="3">
        <f>SUM(E55:E58)</f>
        <v>1504679493.4900002</v>
      </c>
      <c r="F54" s="3">
        <f>SUM(F55:F58)</f>
        <v>1504679493.4900002</v>
      </c>
      <c r="G54" s="3">
        <f>SUM(G55:G58)</f>
        <v>-171812602.5099999</v>
      </c>
    </row>
    <row r="55" spans="1:7" x14ac:dyDescent="0.25">
      <c r="A55" s="13" t="s">
        <v>16</v>
      </c>
      <c r="B55" s="5">
        <v>335000000</v>
      </c>
      <c r="C55" s="5">
        <v>0</v>
      </c>
      <c r="D55" s="5">
        <v>335000000</v>
      </c>
      <c r="E55" s="5">
        <v>209229774.12</v>
      </c>
      <c r="F55" s="5">
        <v>209229774.12</v>
      </c>
      <c r="G55" s="5">
        <f>F55-B55</f>
        <v>-125770225.88</v>
      </c>
    </row>
    <row r="56" spans="1:7" x14ac:dyDescent="0.25">
      <c r="A56" s="12" t="s">
        <v>15</v>
      </c>
      <c r="B56" s="5">
        <v>1341492096</v>
      </c>
      <c r="C56" s="5">
        <v>763088816.95000005</v>
      </c>
      <c r="D56" s="5">
        <v>2104580912.95</v>
      </c>
      <c r="E56" s="5">
        <v>1243819631.3900001</v>
      </c>
      <c r="F56" s="5">
        <v>1243819631.3900001</v>
      </c>
      <c r="G56" s="5">
        <f>F56-B56</f>
        <v>-97672464.609999895</v>
      </c>
    </row>
    <row r="57" spans="1:7" x14ac:dyDescent="0.25">
      <c r="A57" s="12" t="s">
        <v>14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f>F57-B57</f>
        <v>0</v>
      </c>
    </row>
    <row r="58" spans="1:7" x14ac:dyDescent="0.25">
      <c r="A58" s="13" t="s">
        <v>13</v>
      </c>
      <c r="B58" s="5">
        <v>0</v>
      </c>
      <c r="C58" s="5">
        <v>53024408.960000001</v>
      </c>
      <c r="D58" s="5">
        <v>53024408.960000001</v>
      </c>
      <c r="E58" s="5">
        <v>51630087.979999997</v>
      </c>
      <c r="F58" s="5">
        <v>51630087.979999997</v>
      </c>
      <c r="G58" s="5">
        <f>F58-B58</f>
        <v>51630087.979999997</v>
      </c>
    </row>
    <row r="59" spans="1:7" x14ac:dyDescent="0.25">
      <c r="A59" s="11" t="s">
        <v>12</v>
      </c>
      <c r="B59" s="3">
        <f>SUM(B60:B61)</f>
        <v>360861000</v>
      </c>
      <c r="C59" s="3">
        <f>SUM(C60:C61)</f>
        <v>0</v>
      </c>
      <c r="D59" s="3">
        <f>SUM(D60:D61)</f>
        <v>360861000</v>
      </c>
      <c r="E59" s="3">
        <f>SUM(E60:E61)</f>
        <v>225752389</v>
      </c>
      <c r="F59" s="3">
        <f>SUM(F60:F61)</f>
        <v>225752389</v>
      </c>
      <c r="G59" s="3">
        <f>SUM(G60:G61)</f>
        <v>-135108611</v>
      </c>
    </row>
    <row r="60" spans="1:7" ht="30" x14ac:dyDescent="0.25">
      <c r="A60" s="12" t="s">
        <v>11</v>
      </c>
      <c r="B60" s="5">
        <v>360861000</v>
      </c>
      <c r="C60" s="5">
        <v>0</v>
      </c>
      <c r="D60" s="5">
        <v>360861000</v>
      </c>
      <c r="E60" s="5">
        <v>225752389</v>
      </c>
      <c r="F60" s="5">
        <v>225752389</v>
      </c>
      <c r="G60" s="5">
        <f>F60-B60</f>
        <v>-135108611</v>
      </c>
    </row>
    <row r="61" spans="1:7" x14ac:dyDescent="0.25">
      <c r="A61" s="12" t="s">
        <v>10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f>F61-B61</f>
        <v>0</v>
      </c>
    </row>
    <row r="62" spans="1:7" x14ac:dyDescent="0.25">
      <c r="A62" s="11" t="s">
        <v>9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f>F62-B62</f>
        <v>0</v>
      </c>
    </row>
    <row r="63" spans="1:7" x14ac:dyDescent="0.25">
      <c r="A63" s="11" t="s">
        <v>8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f>F63-B63</f>
        <v>0</v>
      </c>
    </row>
    <row r="64" spans="1:7" x14ac:dyDescent="0.25">
      <c r="A64" s="9"/>
      <c r="B64" s="7"/>
      <c r="C64" s="7"/>
      <c r="D64" s="7"/>
      <c r="E64" s="7"/>
      <c r="F64" s="7"/>
      <c r="G64" s="7"/>
    </row>
    <row r="65" spans="1:7" x14ac:dyDescent="0.25">
      <c r="A65" s="8" t="s">
        <v>7</v>
      </c>
      <c r="B65" s="3">
        <f>B45+B54+B59+B62+B63</f>
        <v>10550591035</v>
      </c>
      <c r="C65" s="3">
        <f>C45+C54+C59+C62+C63</f>
        <v>858949503.91000009</v>
      </c>
      <c r="D65" s="3">
        <f>D45+D54+D59+D62+D63</f>
        <v>11409540538.91</v>
      </c>
      <c r="E65" s="3">
        <f>E45+E54+E59+E62+E63</f>
        <v>5813403418.3100004</v>
      </c>
      <c r="F65" s="3">
        <f>F45+F54+F59+F62+F63</f>
        <v>5813403418.3100004</v>
      </c>
      <c r="G65" s="3">
        <f>G45+G54+G59+G62+G63</f>
        <v>-4737187616.6900005</v>
      </c>
    </row>
    <row r="66" spans="1:7" x14ac:dyDescent="0.25">
      <c r="A66" s="9"/>
      <c r="B66" s="7"/>
      <c r="C66" s="7"/>
      <c r="D66" s="7"/>
      <c r="E66" s="7"/>
      <c r="F66" s="7"/>
      <c r="G66" s="7"/>
    </row>
    <row r="67" spans="1:7" x14ac:dyDescent="0.25">
      <c r="A67" s="8" t="s">
        <v>6</v>
      </c>
      <c r="B67" s="3">
        <f>B68</f>
        <v>0</v>
      </c>
      <c r="C67" s="3">
        <f>C68</f>
        <v>0</v>
      </c>
      <c r="D67" s="3">
        <f>D68</f>
        <v>0</v>
      </c>
      <c r="E67" s="3">
        <f>E68</f>
        <v>0</v>
      </c>
      <c r="F67" s="3">
        <f>F68</f>
        <v>0</v>
      </c>
      <c r="G67" s="3">
        <f>G68</f>
        <v>0</v>
      </c>
    </row>
    <row r="68" spans="1:7" x14ac:dyDescent="0.25">
      <c r="A68" s="10" t="s">
        <v>5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f>F68-B68</f>
        <v>0</v>
      </c>
    </row>
    <row r="69" spans="1:7" x14ac:dyDescent="0.25">
      <c r="A69" s="9"/>
      <c r="B69" s="7"/>
      <c r="C69" s="7"/>
      <c r="D69" s="7"/>
      <c r="E69" s="7"/>
      <c r="F69" s="7"/>
      <c r="G69" s="7"/>
    </row>
    <row r="70" spans="1:7" x14ac:dyDescent="0.25">
      <c r="A70" s="8" t="s">
        <v>4</v>
      </c>
      <c r="B70" s="3">
        <f>B41+B65+B67</f>
        <v>21179763006</v>
      </c>
      <c r="C70" s="3">
        <f>C41+C65+C67</f>
        <v>1516525770.71</v>
      </c>
      <c r="D70" s="3">
        <f>D41+D65+D67</f>
        <v>22696288776.709999</v>
      </c>
      <c r="E70" s="3">
        <f>E41+E65+E67</f>
        <v>12408987560.310001</v>
      </c>
      <c r="F70" s="3">
        <f>F41+F65+F67</f>
        <v>12408987560.310001</v>
      </c>
      <c r="G70" s="3">
        <f>G41+G65+G67</f>
        <v>-8770775445.6900005</v>
      </c>
    </row>
    <row r="71" spans="1:7" x14ac:dyDescent="0.25">
      <c r="A71" s="9"/>
      <c r="B71" s="7"/>
      <c r="C71" s="7"/>
      <c r="D71" s="7"/>
      <c r="E71" s="7"/>
      <c r="F71" s="7"/>
      <c r="G71" s="7"/>
    </row>
    <row r="72" spans="1:7" x14ac:dyDescent="0.25">
      <c r="A72" s="8" t="s">
        <v>3</v>
      </c>
      <c r="B72" s="7"/>
      <c r="C72" s="7"/>
      <c r="D72" s="7"/>
      <c r="E72" s="7"/>
      <c r="F72" s="7"/>
      <c r="G72" s="7"/>
    </row>
    <row r="73" spans="1:7" ht="30" x14ac:dyDescent="0.25">
      <c r="A73" s="6" t="s">
        <v>2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f>F73-B73</f>
        <v>0</v>
      </c>
    </row>
    <row r="74" spans="1:7" ht="30" x14ac:dyDescent="0.25">
      <c r="A74" s="6" t="s">
        <v>1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f>F74-B74</f>
        <v>0</v>
      </c>
    </row>
    <row r="75" spans="1:7" x14ac:dyDescent="0.25">
      <c r="A75" s="4" t="s">
        <v>0</v>
      </c>
      <c r="B75" s="3">
        <f>B73+B74</f>
        <v>0</v>
      </c>
      <c r="C75" s="3">
        <f>C73+C74</f>
        <v>0</v>
      </c>
      <c r="D75" s="3">
        <f>D73+D74</f>
        <v>0</v>
      </c>
      <c r="E75" s="3">
        <f>E73+E74</f>
        <v>0</v>
      </c>
      <c r="F75" s="3">
        <f>F73+F74</f>
        <v>0</v>
      </c>
      <c r="G75" s="3">
        <f>G73+G74</f>
        <v>0</v>
      </c>
    </row>
    <row r="76" spans="1:7" x14ac:dyDescent="0.25">
      <c r="A76" s="2"/>
      <c r="B76" s="1"/>
      <c r="C76" s="1"/>
      <c r="D76" s="1"/>
      <c r="E76" s="1"/>
      <c r="F76" s="1"/>
      <c r="G76" s="1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0866141732283472" right="0.31496062992125984" top="0.55118110236220474" bottom="0.55118110236220474" header="0.31496062992125984" footer="0.31496062992125984"/>
  <pageSetup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2019-10-08T19:47:43Z</dcterms:created>
  <dcterms:modified xsi:type="dcterms:W3CDTF">2019-10-08T19:59:35Z</dcterms:modified>
</cp:coreProperties>
</file>