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2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7">'[3]Formato 3'!$H$8</definedName>
    <definedName name="APP_T8">'[3]Formato 3'!$I$8</definedName>
    <definedName name="cbvbcvbcv">'[4]Formato 6 b)'!$B$56</definedName>
    <definedName name="cvbcbvbcvbvc">'[4]Formato 6 b)'!$C$40</definedName>
    <definedName name="cvbcvb">'[4]Formato 6 b)'!$F$39</definedName>
    <definedName name="cvbcvbcbv">'[4]Formato 6 b)'!$D$56</definedName>
    <definedName name="cvbvcbcbvbc">'[4]Formato 6 b)'!$C$9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safvzsd">'[1]Info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'[1]Info General'!$C$7</definedName>
    <definedName name="fdsfdsfdsfdsfdsfdsfdsfdsfdsfdsfdsfds">'[3]Formato 3'!$J$8</definedName>
    <definedName name="fgsgfdfdfzxvzcvczv">'Formato 2'!$C$47</definedName>
    <definedName name="GASTO_E_FIN_02">'[4]Formato 6 b)'!$C$56</definedName>
    <definedName name="GASTO_E_FIN_04">'[4]Formato 6 b)'!$E$56</definedName>
    <definedName name="GASTO_E_FIN_05">'[4]Formato 6 b)'!$F$56</definedName>
    <definedName name="GASTO_E_FIN_06">'[4]Formato 6 b)'!$G$56</definedName>
    <definedName name="GASTO_E_T3">'[4]Formato 6 b)'!$D$40</definedName>
    <definedName name="GASTO_E_T4">'[4]Formato 6 b)'!$E$40</definedName>
    <definedName name="GASTO_E_T5">'[4]Formato 6 b)'!$F$40</definedName>
    <definedName name="GASTO_E_T6">'[4]Formato 6 b)'!$G$40</definedName>
    <definedName name="GASTO_NE_FIN_01">'[4]Formato 6 b)'!$B$39</definedName>
    <definedName name="GASTO_NE_FIN_02">'[4]Formato 6 b)'!$C$39</definedName>
    <definedName name="GASTO_NE_FIN_03">'[4]Formato 6 b)'!$D$39</definedName>
    <definedName name="GASTO_NE_FIN_04">'[4]Formato 6 b)'!$E$39</definedName>
    <definedName name="GASTO_NE_FIN_06">'[4]Formato 6 b)'!$G$39</definedName>
    <definedName name="GASTO_NE_T1">'[4]Formato 6 b)'!$B$9</definedName>
    <definedName name="GASTO_NE_T4">'[4]Formato 6 b)'!$E$9</definedName>
    <definedName name="GASTO_NE_T5">'[4]Formato 6 b)'!$F$9</definedName>
    <definedName name="GASTO_NE_T6">'[4]Formato 6 b)'!$G$9</definedName>
    <definedName name="gfhdhdgh">'Formato 2'!$E$47</definedName>
    <definedName name="MONTO1">'[1]Info General'!$D$18</definedName>
    <definedName name="MONTO2">'[1]Info General'!$E$18</definedName>
    <definedName name="OB_CORTO_PLAZO_FIN_01">'Formato 2'!$B$47</definedName>
    <definedName name="OB_CORTO_PLAZO_FIN_02">'Formato 2'!$C$47</definedName>
    <definedName name="OB_CORTO_PLAZO_FIN_03">'Formato 2'!$D$47</definedName>
    <definedName name="OB_CORTO_PLAZO_FIN_04">'Formato 2'!$E$47</definedName>
    <definedName name="OB_CORTO_PLAZO_FIN_05">'Formato 2'!$F$47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6">'[3]Formato 3'!$G$14</definedName>
    <definedName name="OTROS_T9">'[3]Formato 3'!$J$14</definedName>
    <definedName name="PERIODO_INFORME">'[2]Info General'!$C$14</definedName>
    <definedName name="sadas">'[1]Info General'!$C$7</definedName>
    <definedName name="SALDO_PENDIENTE">'[1]Info General'!$F$18</definedName>
    <definedName name="sdfsdfsfds">'[3]Formato 3'!$E$14</definedName>
    <definedName name="sdfsfsdf">'[3]Formato 3'!$G$8</definedName>
    <definedName name="TRIMESTRE">'[1]Info General'!$C$16</definedName>
    <definedName name="ULTIMO">'[2]Info General'!$E$20</definedName>
    <definedName name="ULTIMO_SALDO">'[1]Info General'!$F$20</definedName>
    <definedName name="VALOR_INS_BCC_FIN_01">'Formato 2'!$B$33</definedName>
    <definedName name="VALOR_INS_BCC_FIN_02">'Formato 2'!$C$33</definedName>
    <definedName name="VALOR_INS_BCC_FIN_03">'Formato 2'!$D$33</definedName>
    <definedName name="VALOR_INS_BCC_FIN_04">'Formato 2'!$E$33</definedName>
    <definedName name="VALOR_INS_BCC_FIN_05">'Formato 2'!$F$33</definedName>
    <definedName name="VALOR_INS_BCC_FIN_06">'Formato 2'!$G$33</definedName>
    <definedName name="VALOR_INS_BCC_FIN_07">'Formato 2'!$H$33</definedName>
    <definedName name="vcbvbcbdfgfdg">'[4]Formato 6 b)'!$D$9</definedName>
    <definedName name="vcvcbvcbcvb">'[4]Formato 6 b)'!$B$40</definedName>
    <definedName name="zfds">'Formato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8" i="1"/>
  <c r="D8" i="1"/>
  <c r="D20" i="1" s="1"/>
  <c r="G8" i="1"/>
  <c r="H8" i="1"/>
  <c r="H20" i="1" s="1"/>
  <c r="B9" i="1"/>
  <c r="B8" i="1" s="1"/>
  <c r="B20" i="1" s="1"/>
  <c r="C9" i="1"/>
  <c r="D9" i="1"/>
  <c r="E9" i="1"/>
  <c r="E8" i="1" s="1"/>
  <c r="E20" i="1" s="1"/>
  <c r="F9" i="1"/>
  <c r="F8" i="1" s="1"/>
  <c r="F20" i="1" s="1"/>
  <c r="G9" i="1"/>
  <c r="H9" i="1"/>
  <c r="B13" i="1"/>
  <c r="C13" i="1"/>
  <c r="D13" i="1"/>
  <c r="E13" i="1"/>
  <c r="F13" i="1"/>
  <c r="G13" i="1"/>
  <c r="H13" i="1"/>
  <c r="C20" i="1"/>
  <c r="G20" i="1"/>
  <c r="B22" i="1"/>
  <c r="C22" i="1"/>
  <c r="D22" i="1"/>
  <c r="E22" i="1"/>
  <c r="F22" i="1"/>
  <c r="G22" i="1"/>
  <c r="H22" i="1"/>
  <c r="B27" i="1"/>
  <c r="C27" i="1"/>
  <c r="D27" i="1"/>
  <c r="E27" i="1"/>
  <c r="F27" i="1"/>
  <c r="G27" i="1"/>
  <c r="H27" i="1"/>
  <c r="B43" i="1"/>
  <c r="C43" i="1"/>
  <c r="D43" i="1"/>
  <c r="E43" i="1"/>
  <c r="F43" i="1"/>
</calcChain>
</file>

<file path=xl/sharedStrings.xml><?xml version="1.0" encoding="utf-8"?>
<sst xmlns="http://schemas.openxmlformats.org/spreadsheetml/2006/main" count="47" uniqueCount="45">
  <si>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</si>
  <si>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</si>
  <si>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</si>
  <si>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</si>
  <si>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</si>
  <si>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</si>
  <si>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</si>
  <si>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</si>
  <si>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</si>
  <si>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</si>
  <si>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</si>
  <si>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</si>
  <si>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</si>
  <si>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</si>
  <si>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</si>
  <si>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</si>
  <si>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</si>
  <si>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</si>
  <si>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</si>
  <si>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</si>
  <si>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</si>
  <si>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</si>
  <si>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</si>
  <si>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</si>
  <si>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</si>
  <si>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</si>
  <si>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</si>
  <si>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</si>
  <si>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</si>
  <si>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</si>
  <si>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</si>
  <si>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</si>
  <si>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</si>
  <si>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</si>
  <si>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</si>
  <si>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</si>
  <si>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</si>
  <si>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</si>
  <si>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</si>
  <si>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</si>
  <si>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</si>
  <si>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Al 31 de diciembre de 2018 y al 30 de junio de 2019 (b)</t>
  </si>
  <si>
    <t>Informe Analítico de la Deuda Pública y Otros Pasivos - LDF</t>
  </si>
  <si>
    <t>Poder Ejecutivo del Estado de Campeche (a)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</si>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</sst>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2" borderId="1" xfId="0" applyFill="1" applyBorder="1"/>
    <xf numFmtId="4" fontId="0" fillId="2" borderId="1" xfId="0" applyNumberFormat="1" applyFill="1" applyBorder="1"/>
    <xf numFmtId="0" fontId="3" fillId="2" borderId="1" xfId="0" applyFont="1" applyFill="1" applyBorder="1"/>
    <xf numFmtId="0" fontId="0" fillId="2" borderId="0" xfId="0" applyFill="1" applyProtection="1">
      <protection locked="0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 vertical="center" indent="5"/>
      <protection locked="0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0" fillId="2" borderId="2" xfId="0" applyFill="1" applyBorder="1"/>
    <xf numFmtId="4" fontId="0" fillId="2" borderId="2" xfId="0" applyNumberFormat="1" applyFill="1" applyBorder="1"/>
    <xf numFmtId="0" fontId="0" fillId="2" borderId="2" xfId="0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/>
    <xf numFmtId="4" fontId="1" fillId="3" borderId="6" xfId="1" applyNumberFormat="1" applyFont="1" applyFill="1" applyBorder="1"/>
    <xf numFmtId="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2" borderId="3" xfId="0" applyFill="1" applyBorder="1" applyAlignment="1">
      <alignment horizontal="left" vertical="center" indent="7"/>
    </xf>
    <xf numFmtId="0" fontId="0" fillId="2" borderId="3" xfId="0" applyFill="1" applyBorder="1" applyAlignment="1">
      <alignment horizontal="left" vertical="center" indent="5"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87" zoomScaleNormal="87" workbookViewId="0">
      <selection sqref="A1:F1"/>
    </sheetView>
  </sheetViews>
  <sheetFormatPr baseColWidth="10" defaultColWidth="0" defaultRowHeight="15" zeroHeight="1" x14ac:dyDescent="0.25"/>
  <cols>
    <col min="1" max="1" width="59.140625" customWidth="1"/>
    <col min="2" max="2" width="18.85546875" style="1" customWidth="1"/>
    <col min="3" max="4" width="19.42578125" customWidth="1"/>
    <col min="5" max="5" width="21.140625" customWidth="1"/>
    <col min="6" max="6" width="20.7109375" customWidth="1"/>
    <col min="7" max="7" width="18" customWidth="1"/>
    <col min="8" max="8" width="21.28515625" customWidth="1"/>
    <col min="9" max="16384" width="11.42578125" hidden="1"/>
  </cols>
  <sheetData>
    <row r="1" spans="1:8" ht="26.25" x14ac:dyDescent="0.25">
      <c r="A1" s="43" t="s">
        <v>44</v>
      </c>
      <c r="B1" s="43"/>
      <c r="C1" s="43"/>
      <c r="D1" s="43"/>
      <c r="E1" s="43"/>
      <c r="F1" s="43"/>
      <c r="G1" s="43"/>
      <c r="H1" s="43"/>
    </row>
    <row r="2" spans="1:8" x14ac:dyDescent="0.25">
      <c r="A2" s="42" t="s">
        <v>43</v>
      </c>
      <c r="B2" s="41"/>
      <c r="C2" s="41"/>
      <c r="D2" s="41"/>
      <c r="E2" s="41"/>
      <c r="F2" s="41"/>
      <c r="G2" s="41"/>
      <c r="H2" s="40"/>
    </row>
    <row r="3" spans="1:8" x14ac:dyDescent="0.25">
      <c r="A3" s="39" t="s">
        <v>42</v>
      </c>
      <c r="B3" s="38"/>
      <c r="C3" s="38"/>
      <c r="D3" s="38"/>
      <c r="E3" s="38"/>
      <c r="F3" s="38"/>
      <c r="G3" s="38"/>
      <c r="H3" s="37"/>
    </row>
    <row r="4" spans="1:8" x14ac:dyDescent="0.25">
      <c r="A4" s="36" t="s">
        <v>41</v>
      </c>
      <c r="B4" s="35"/>
      <c r="C4" s="35"/>
      <c r="D4" s="35"/>
      <c r="E4" s="35"/>
      <c r="F4" s="35"/>
      <c r="G4" s="35"/>
      <c r="H4" s="34"/>
    </row>
    <row r="5" spans="1:8" x14ac:dyDescent="0.25">
      <c r="A5" s="33" t="s">
        <v>40</v>
      </c>
      <c r="B5" s="32"/>
      <c r="C5" s="32"/>
      <c r="D5" s="32"/>
      <c r="E5" s="32"/>
      <c r="F5" s="32"/>
      <c r="G5" s="32"/>
      <c r="H5" s="31"/>
    </row>
    <row r="6" spans="1:8" ht="62.25" customHeight="1" x14ac:dyDescent="0.25">
      <c r="A6" s="16" t="s">
        <v>39</v>
      </c>
      <c r="B6" s="30" t="str">
        <f>ULTIMO_SALDO</f>
        <v>Saldo al 31 de diciembre de 2018 (d)</v>
      </c>
      <c r="C6" s="16" t="s">
        <v>38</v>
      </c>
      <c r="D6" s="16" t="s">
        <v>37</v>
      </c>
      <c r="E6" s="16" t="s">
        <v>36</v>
      </c>
      <c r="F6" s="16" t="s">
        <v>35</v>
      </c>
      <c r="G6" s="16" t="s">
        <v>34</v>
      </c>
      <c r="H6" s="15" t="s">
        <v>33</v>
      </c>
    </row>
    <row r="7" spans="1:8" x14ac:dyDescent="0.25">
      <c r="A7" s="12"/>
      <c r="B7" s="13"/>
      <c r="C7" s="12"/>
      <c r="D7" s="12"/>
      <c r="E7" s="12"/>
      <c r="F7" s="12"/>
      <c r="G7" s="12"/>
      <c r="H7" s="12"/>
    </row>
    <row r="8" spans="1:8" x14ac:dyDescent="0.25">
      <c r="A8" s="11" t="s">
        <v>32</v>
      </c>
      <c r="B8" s="10">
        <f>B9+B13</f>
        <v>2369183993.1900001</v>
      </c>
      <c r="C8" s="10">
        <f>C9+C13</f>
        <v>0</v>
      </c>
      <c r="D8" s="10">
        <f>D9+D13</f>
        <v>15557696.399999999</v>
      </c>
      <c r="E8" s="10">
        <f>E9+E13</f>
        <v>0</v>
      </c>
      <c r="F8" s="10">
        <f>F9+F13</f>
        <v>2353626296.79</v>
      </c>
      <c r="G8" s="10">
        <f>G9+G13</f>
        <v>108671222.5</v>
      </c>
      <c r="H8" s="10">
        <f>H9+H13</f>
        <v>0</v>
      </c>
    </row>
    <row r="9" spans="1:8" x14ac:dyDescent="0.25">
      <c r="A9" s="29" t="s">
        <v>31</v>
      </c>
      <c r="B9" s="8">
        <f>SUM(B10:B12)</f>
        <v>0</v>
      </c>
      <c r="C9" s="8">
        <f>SUM(C10:C12)</f>
        <v>0</v>
      </c>
      <c r="D9" s="8">
        <f>SUM(D10:D12)</f>
        <v>0</v>
      </c>
      <c r="E9" s="8">
        <f>SUM(E10:E12)</f>
        <v>0</v>
      </c>
      <c r="F9" s="8">
        <f>SUM(F10:F12)</f>
        <v>0</v>
      </c>
      <c r="G9" s="8">
        <f>SUM(G10:G12)</f>
        <v>0</v>
      </c>
      <c r="H9" s="8">
        <f>SUM(H10:H12)</f>
        <v>0</v>
      </c>
    </row>
    <row r="10" spans="1:8" x14ac:dyDescent="0.25">
      <c r="A10" s="28" t="s">
        <v>30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28" t="s">
        <v>29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x14ac:dyDescent="0.25">
      <c r="A12" s="28" t="s">
        <v>28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5">
      <c r="A13" s="29" t="s">
        <v>27</v>
      </c>
      <c r="B13" s="8">
        <f>SUM(B14:B16)</f>
        <v>2369183993.1900001</v>
      </c>
      <c r="C13" s="8">
        <f>SUM(C14:C16)</f>
        <v>0</v>
      </c>
      <c r="D13" s="8">
        <f>SUM(D14:D16)</f>
        <v>15557696.399999999</v>
      </c>
      <c r="E13" s="8">
        <f>SUM(E14:E16)</f>
        <v>0</v>
      </c>
      <c r="F13" s="8">
        <f>SUM(F14:F16)</f>
        <v>2353626296.79</v>
      </c>
      <c r="G13" s="8">
        <f>SUM(G14:G16)</f>
        <v>108671222.5</v>
      </c>
      <c r="H13" s="8">
        <f>SUM(H14:H16)</f>
        <v>0</v>
      </c>
    </row>
    <row r="14" spans="1:8" x14ac:dyDescent="0.25">
      <c r="A14" s="28" t="s">
        <v>26</v>
      </c>
      <c r="B14" s="8">
        <v>2369183993.1900001</v>
      </c>
      <c r="C14" s="8">
        <v>0</v>
      </c>
      <c r="D14" s="8">
        <v>15557696.399999999</v>
      </c>
      <c r="E14" s="8">
        <v>0</v>
      </c>
      <c r="F14" s="8">
        <v>2353626296.79</v>
      </c>
      <c r="G14" s="8">
        <v>108671222.5</v>
      </c>
      <c r="H14" s="8">
        <v>0</v>
      </c>
    </row>
    <row r="15" spans="1:8" x14ac:dyDescent="0.25">
      <c r="A15" s="28" t="s">
        <v>25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x14ac:dyDescent="0.25">
      <c r="A16" s="28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x14ac:dyDescent="0.25">
      <c r="A17" s="14"/>
      <c r="B17" s="24"/>
      <c r="C17" s="24"/>
      <c r="D17" s="24"/>
      <c r="E17" s="24"/>
      <c r="F17" s="24"/>
      <c r="G17" s="24"/>
      <c r="H17" s="24"/>
    </row>
    <row r="18" spans="1:8" x14ac:dyDescent="0.25">
      <c r="A18" s="27" t="s">
        <v>23</v>
      </c>
      <c r="B18" s="26">
        <v>685858365.27999997</v>
      </c>
      <c r="C18" s="25"/>
      <c r="D18" s="25"/>
      <c r="E18" s="25"/>
      <c r="F18" s="26">
        <v>352412987.25999987</v>
      </c>
      <c r="G18" s="25"/>
      <c r="H18" s="25"/>
    </row>
    <row r="19" spans="1:8" x14ac:dyDescent="0.25">
      <c r="A19" s="14"/>
      <c r="B19" s="24"/>
      <c r="C19" s="24"/>
      <c r="D19" s="24"/>
      <c r="E19" s="24"/>
      <c r="F19" s="24"/>
      <c r="G19" s="24"/>
      <c r="H19" s="24"/>
    </row>
    <row r="20" spans="1:8" x14ac:dyDescent="0.25">
      <c r="A20" s="11" t="s">
        <v>22</v>
      </c>
      <c r="B20" s="10">
        <f>B8+B18</f>
        <v>3055042358.4700003</v>
      </c>
      <c r="C20" s="10">
        <f>C8+C18</f>
        <v>0</v>
      </c>
      <c r="D20" s="10">
        <f>D8+D18</f>
        <v>15557696.399999999</v>
      </c>
      <c r="E20" s="10">
        <f>E8+E18</f>
        <v>0</v>
      </c>
      <c r="F20" s="10">
        <f>F8+F18</f>
        <v>2706039284.0499997</v>
      </c>
      <c r="G20" s="10">
        <f>G8+G18</f>
        <v>108671222.5</v>
      </c>
      <c r="H20" s="10">
        <f>H8+H18</f>
        <v>0</v>
      </c>
    </row>
    <row r="21" spans="1:8" x14ac:dyDescent="0.25">
      <c r="A21" s="14"/>
      <c r="B21" s="22"/>
      <c r="C21" s="22"/>
      <c r="D21" s="22"/>
      <c r="E21" s="22"/>
      <c r="F21" s="22"/>
      <c r="G21" s="22"/>
      <c r="H21" s="22"/>
    </row>
    <row r="22" spans="1:8" ht="17.25" x14ac:dyDescent="0.25">
      <c r="A22" s="11" t="s">
        <v>21</v>
      </c>
      <c r="B22" s="10">
        <f>SUM(B23:DEUDA_CONT_FIN_01)</f>
        <v>0</v>
      </c>
      <c r="C22" s="10">
        <f>SUM(C23:DEUDA_CONT_FIN_02)</f>
        <v>0</v>
      </c>
      <c r="D22" s="10">
        <f>SUM(D23:DEUDA_CONT_FIN_03)</f>
        <v>0</v>
      </c>
      <c r="E22" s="10">
        <f>SUM(E23:DEUDA_CONT_FIN_04)</f>
        <v>0</v>
      </c>
      <c r="F22" s="10">
        <f>SUM(F23:DEUDA_CONT_FIN_05)</f>
        <v>0</v>
      </c>
      <c r="G22" s="10">
        <f>SUM(G23:DEUDA_CONT_FIN_06)</f>
        <v>0</v>
      </c>
      <c r="H22" s="10">
        <f>SUM(H23:DEUDA_CONT_FIN_07)</f>
        <v>0</v>
      </c>
    </row>
    <row r="23" spans="1:8" x14ac:dyDescent="0.25">
      <c r="A23" s="9" t="s">
        <v>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x14ac:dyDescent="0.25">
      <c r="A24" s="9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x14ac:dyDescent="0.25">
      <c r="A25" s="9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s="23" t="s">
        <v>0</v>
      </c>
      <c r="B26" s="22"/>
      <c r="C26" s="22"/>
      <c r="D26" s="22"/>
      <c r="E26" s="22"/>
      <c r="F26" s="22"/>
      <c r="G26" s="22"/>
      <c r="H26" s="22"/>
    </row>
    <row r="27" spans="1:8" ht="17.25" x14ac:dyDescent="0.25">
      <c r="A27" s="11" t="s">
        <v>17</v>
      </c>
      <c r="B27" s="10">
        <f>SUM(B28:VALOR_INS_BCC_FIN_01)</f>
        <v>476222500</v>
      </c>
      <c r="C27" s="10">
        <f>SUM(C28:VALOR_INS_BCC_FIN_02)</f>
        <v>0</v>
      </c>
      <c r="D27" s="10">
        <f>SUM(D28:VALOR_INS_BCC_FIN_03)</f>
        <v>0</v>
      </c>
      <c r="E27" s="10">
        <f>SUM(E28:VALOR_INS_BCC_FIN_04)</f>
        <v>0</v>
      </c>
      <c r="F27" s="10">
        <f>SUM(F28:VALOR_INS_BCC_FIN_05)</f>
        <v>476222500</v>
      </c>
      <c r="G27" s="10">
        <f>SUM(G28:VALOR_INS_BCC_FIN_06)</f>
        <v>19673834.039999999</v>
      </c>
      <c r="H27" s="10">
        <f>SUM(H28:zfds)</f>
        <v>0</v>
      </c>
    </row>
    <row r="28" spans="1:8" ht="17.25" x14ac:dyDescent="0.25">
      <c r="A28" s="9" t="s">
        <v>16</v>
      </c>
      <c r="B28" s="8">
        <v>83449015</v>
      </c>
      <c r="C28" s="8">
        <v>0</v>
      </c>
      <c r="D28" s="8">
        <v>0</v>
      </c>
      <c r="E28" s="8">
        <v>0</v>
      </c>
      <c r="F28" s="8">
        <v>83449015</v>
      </c>
      <c r="G28" s="8">
        <v>3581770.81</v>
      </c>
      <c r="H28" s="8">
        <v>0</v>
      </c>
    </row>
    <row r="29" spans="1:8" ht="17.25" x14ac:dyDescent="0.25">
      <c r="A29" s="9" t="s">
        <v>15</v>
      </c>
      <c r="B29" s="8">
        <v>208708907</v>
      </c>
      <c r="C29" s="8">
        <v>0</v>
      </c>
      <c r="D29" s="8">
        <v>0</v>
      </c>
      <c r="E29" s="8">
        <v>0</v>
      </c>
      <c r="F29" s="8">
        <v>208708907</v>
      </c>
      <c r="G29" s="8">
        <v>8435982.5600000005</v>
      </c>
      <c r="H29" s="8">
        <v>0</v>
      </c>
    </row>
    <row r="30" spans="1:8" ht="17.25" x14ac:dyDescent="0.25">
      <c r="A30" s="9" t="s">
        <v>14</v>
      </c>
      <c r="B30" s="8">
        <v>72675017</v>
      </c>
      <c r="C30" s="8">
        <v>0</v>
      </c>
      <c r="D30" s="8">
        <v>0</v>
      </c>
      <c r="E30" s="8">
        <v>0</v>
      </c>
      <c r="F30" s="8">
        <v>72675017</v>
      </c>
      <c r="G30" s="8">
        <v>3096172.46</v>
      </c>
      <c r="H30" s="8">
        <v>0</v>
      </c>
    </row>
    <row r="31" spans="1:8" ht="17.25" x14ac:dyDescent="0.25">
      <c r="A31" s="9" t="s">
        <v>13</v>
      </c>
      <c r="B31" s="8">
        <v>6854706</v>
      </c>
      <c r="C31" s="8">
        <v>0</v>
      </c>
      <c r="D31" s="8">
        <v>0</v>
      </c>
      <c r="E31" s="8">
        <v>0</v>
      </c>
      <c r="F31" s="8">
        <v>6854706</v>
      </c>
      <c r="G31" s="8">
        <v>291176.33999999997</v>
      </c>
      <c r="H31" s="8">
        <v>0</v>
      </c>
    </row>
    <row r="32" spans="1:8" ht="17.25" x14ac:dyDescent="0.25">
      <c r="A32" s="9" t="s">
        <v>12</v>
      </c>
      <c r="B32" s="8">
        <v>104534855</v>
      </c>
      <c r="C32" s="8">
        <v>0</v>
      </c>
      <c r="D32" s="8">
        <v>0</v>
      </c>
      <c r="E32" s="8"/>
      <c r="F32" s="8">
        <v>104534855</v>
      </c>
      <c r="G32" s="8">
        <v>4268731.8699999992</v>
      </c>
      <c r="H32" s="8">
        <v>0</v>
      </c>
    </row>
    <row r="33" spans="1:8" x14ac:dyDescent="0.25">
      <c r="A33" s="21" t="s">
        <v>0</v>
      </c>
      <c r="B33" s="5"/>
      <c r="C33" s="4"/>
      <c r="D33" s="4"/>
      <c r="E33" s="4"/>
      <c r="F33" s="4"/>
      <c r="G33" s="4"/>
      <c r="H33" s="4"/>
    </row>
    <row r="34" spans="1:8" x14ac:dyDescent="0.25">
      <c r="A34" s="18"/>
      <c r="B34" s="3"/>
      <c r="C34" s="2"/>
      <c r="D34" s="2"/>
      <c r="E34" s="2"/>
      <c r="F34" s="2"/>
      <c r="G34" s="2"/>
      <c r="H34" s="2"/>
    </row>
    <row r="35" spans="1:8" x14ac:dyDescent="0.25">
      <c r="A35" s="20" t="s">
        <v>11</v>
      </c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9"/>
      <c r="B38" s="19"/>
      <c r="C38" s="19"/>
      <c r="D38" s="19"/>
      <c r="E38" s="19"/>
      <c r="F38" s="19"/>
      <c r="G38" s="19"/>
      <c r="H38" s="19"/>
    </row>
    <row r="39" spans="1:8" x14ac:dyDescent="0.25">
      <c r="A39" s="19"/>
      <c r="B39" s="19"/>
      <c r="C39" s="19"/>
      <c r="D39" s="19"/>
      <c r="E39" s="19"/>
      <c r="F39" s="19"/>
      <c r="G39" s="19"/>
      <c r="H39" s="19"/>
    </row>
    <row r="40" spans="1:8" x14ac:dyDescent="0.25">
      <c r="A40" s="18"/>
      <c r="B40" s="3"/>
      <c r="C40" s="2"/>
      <c r="D40" s="2"/>
      <c r="E40" s="2"/>
      <c r="F40" s="2"/>
      <c r="G40" s="2"/>
      <c r="H40" s="2"/>
    </row>
    <row r="41" spans="1:8" ht="30" x14ac:dyDescent="0.25">
      <c r="A41" s="16" t="s">
        <v>10</v>
      </c>
      <c r="B41" s="17" t="s">
        <v>9</v>
      </c>
      <c r="C41" s="16" t="s">
        <v>8</v>
      </c>
      <c r="D41" s="16" t="s">
        <v>7</v>
      </c>
      <c r="E41" s="16" t="s">
        <v>6</v>
      </c>
      <c r="F41" s="15" t="s">
        <v>5</v>
      </c>
      <c r="G41" s="2"/>
      <c r="H41" s="2"/>
    </row>
    <row r="42" spans="1:8" x14ac:dyDescent="0.25">
      <c r="A42" s="14"/>
      <c r="B42" s="13"/>
      <c r="C42" s="12"/>
      <c r="D42" s="12"/>
      <c r="E42" s="12"/>
      <c r="F42" s="12"/>
      <c r="G42" s="2"/>
      <c r="H42" s="2"/>
    </row>
    <row r="43" spans="1:8" x14ac:dyDescent="0.25">
      <c r="A43" s="11" t="s">
        <v>4</v>
      </c>
      <c r="B43" s="10">
        <f>SUM(B44:OB_CORTO_PLAZO_FIN_01)</f>
        <v>0</v>
      </c>
      <c r="C43" s="10">
        <f>SUM(C44:fgsgfdfdfzxvzcvczv)</f>
        <v>0</v>
      </c>
      <c r="D43" s="10">
        <f>SUM(D44:OB_CORTO_PLAZO_FIN_03)</f>
        <v>0</v>
      </c>
      <c r="E43" s="10">
        <f>SUM(E44:gfhdhdgh)</f>
        <v>0</v>
      </c>
      <c r="F43" s="10">
        <f>SUM(F44:OB_CORTO_PLAZO_FIN_05)</f>
        <v>0</v>
      </c>
      <c r="G43" s="2"/>
      <c r="H43" s="2"/>
    </row>
    <row r="44" spans="1:8" x14ac:dyDescent="0.25">
      <c r="A44" s="9" t="s">
        <v>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7"/>
      <c r="H44" s="7"/>
    </row>
    <row r="45" spans="1:8" x14ac:dyDescent="0.25">
      <c r="A45" s="9" t="s">
        <v>2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7"/>
      <c r="H45" s="7"/>
    </row>
    <row r="46" spans="1:8" x14ac:dyDescent="0.25">
      <c r="A46" s="9" t="s">
        <v>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7"/>
      <c r="H46" s="7"/>
    </row>
    <row r="47" spans="1:8" x14ac:dyDescent="0.25">
      <c r="A47" s="6" t="s">
        <v>0</v>
      </c>
      <c r="B47" s="5"/>
      <c r="C47" s="4"/>
      <c r="D47" s="4"/>
      <c r="E47" s="4"/>
      <c r="F47" s="4"/>
      <c r="G47" s="2"/>
      <c r="H47" s="2"/>
    </row>
    <row r="48" spans="1:8" x14ac:dyDescent="0.25">
      <c r="A48" s="2"/>
      <c r="B48" s="3"/>
      <c r="C48" s="2"/>
      <c r="D48" s="2"/>
      <c r="E48" s="2"/>
      <c r="F48" s="2"/>
      <c r="G48" s="2"/>
      <c r="H48" s="2"/>
    </row>
  </sheetData>
  <mergeCells count="7">
    <mergeCell ref="A35:H39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2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fgsgfdfdfzxvzcvczv</vt:lpstr>
      <vt:lpstr>gfhdhdgh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zfds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2019-10-08T19:55:24Z</cp:lastPrinted>
  <dcterms:created xsi:type="dcterms:W3CDTF">2019-10-08T19:47:23Z</dcterms:created>
  <dcterms:modified xsi:type="dcterms:W3CDTF">2019-10-08T19:55:53Z</dcterms:modified>
</cp:coreProperties>
</file>