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\Documents\Carpeta Adela\LEY DE INGRESOS 2023\ANEXOS 7a 7c 2022\"/>
    </mc:Choice>
  </mc:AlternateContent>
  <xr:revisionPtr revIDLastSave="0" documentId="13_ncr:1_{1BCE0A5C-68D3-4085-953C-70A33F5FCB91}" xr6:coauthVersionLast="36" xr6:coauthVersionMax="47" xr10:uidLastSave="{00000000-0000-0000-0000-000000000000}"/>
  <bookViews>
    <workbookView xWindow="0" yWindow="0" windowWidth="21570" windowHeight="7890" xr2:uid="{159566E2-E02A-4492-AAF0-D3C7B46AF2FE}"/>
  </bookViews>
  <sheets>
    <sheet name="Formato 7 a)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">#REF!</definedName>
    <definedName name="Acreed">[1]CATALOGOS!$M$1:$M$87</definedName>
    <definedName name="ALI">#REF!</definedName>
    <definedName name="Alta">[2]CATALOGOS!$J$1:$J$6</definedName>
    <definedName name="_xlnm.Print_Area" localSheetId="0">'Formato 7 a)'!$A$1:$G$34</definedName>
    <definedName name="_xlnm.Database">#REF!</definedName>
    <definedName name="CONCEINGRESO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NOEGAB">#REF!</definedName>
    <definedName name="oax">#REF!</definedName>
    <definedName name="RESP">[7]CATALOGOS!$I$1:$I$2</definedName>
    <definedName name="RESP1">[1]CATALOGOS!$I$1:$I$2</definedName>
    <definedName name="SegmentaciónDeDatos_Entidad">#N/A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2" l="1"/>
  <c r="G34" i="2"/>
  <c r="F34" i="2"/>
  <c r="E34" i="2"/>
  <c r="D34" i="2"/>
  <c r="C34" i="2"/>
  <c r="B34" i="2"/>
  <c r="G26" i="2"/>
  <c r="F26" i="2"/>
  <c r="E26" i="2"/>
  <c r="D26" i="2"/>
  <c r="C26" i="2"/>
  <c r="B26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G19" i="2" s="1"/>
  <c r="F20" i="2"/>
  <c r="F19" i="2" s="1"/>
  <c r="E20" i="2"/>
  <c r="E19" i="2" s="1"/>
  <c r="D20" i="2"/>
  <c r="D19" i="2" s="1"/>
  <c r="C20" i="2"/>
  <c r="C19" i="2" s="1"/>
  <c r="B20" i="2"/>
  <c r="B19" i="2" s="1"/>
  <c r="G14" i="2"/>
  <c r="F14" i="2"/>
  <c r="E14" i="2"/>
  <c r="D14" i="2"/>
  <c r="C14" i="2"/>
  <c r="B14" i="2"/>
  <c r="G13" i="2"/>
  <c r="F13" i="2"/>
  <c r="E13" i="2"/>
  <c r="D13" i="2"/>
  <c r="C13" i="2"/>
  <c r="B13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E5" i="2" s="1"/>
  <c r="E29" i="2" s="1"/>
  <c r="D9" i="2"/>
  <c r="C9" i="2"/>
  <c r="C5" i="2" s="1"/>
  <c r="C29" i="2" s="1"/>
  <c r="B9" i="2"/>
  <c r="G6" i="2"/>
  <c r="F6" i="2"/>
  <c r="E6" i="2"/>
  <c r="D6" i="2"/>
  <c r="D5" i="2" s="1"/>
  <c r="D29" i="2" s="1"/>
  <c r="C6" i="2"/>
  <c r="B6" i="2"/>
  <c r="B5" i="2" s="1"/>
  <c r="G5" i="2"/>
  <c r="G29" i="2" s="1"/>
  <c r="F5" i="2"/>
  <c r="F29" i="2" s="1"/>
  <c r="B29" i="2" l="1"/>
</calcChain>
</file>

<file path=xl/sharedStrings.xml><?xml version="1.0" encoding="utf-8"?>
<sst xmlns="http://schemas.openxmlformats.org/spreadsheetml/2006/main" count="46" uniqueCount="46">
  <si>
    <t>Concepto (b)</t>
  </si>
  <si>
    <t>1.   Ingresos de Libre Disposición (1=A+B+C+D+E+F+G+H+I+J+K+L)</t>
  </si>
  <si>
    <t>A.     Impuestos</t>
  </si>
  <si>
    <t>B.     Cuotas y Aportaciones de Seguridad Social</t>
  </si>
  <si>
    <t>C.     Contribuciones de Mejoras</t>
  </si>
  <si>
    <t>D.     Derechos</t>
  </si>
  <si>
    <t>E.     Productos</t>
  </si>
  <si>
    <t>F.     Aprovechamientos</t>
  </si>
  <si>
    <t>G.     Ingresos por Ventas de Bienes y Prestación de Servicios</t>
  </si>
  <si>
    <t>H.     Participaciones</t>
  </si>
  <si>
    <t>I.       Incentivos Derivados de la Colaboración Fiscal</t>
  </si>
  <si>
    <t>J.      Transferencias y Asignaciones</t>
  </si>
  <si>
    <t>K.     Convenios</t>
  </si>
  <si>
    <t>L.      Otros Ingresos de Libre Disposición</t>
  </si>
  <si>
    <t>2.   Transferencias Federales Etiquetadas (2=A+B+C+D+E)</t>
  </si>
  <si>
    <t>A.     Aportaciones</t>
  </si>
  <si>
    <t>B.     Convenios</t>
  </si>
  <si>
    <t>C.     Fondos Distintos de Aportaciones</t>
  </si>
  <si>
    <t>D.     Transferencias, Asignaciones, Subsidios y Subvenciones, y Pensiones y Jubilaciones</t>
  </si>
  <si>
    <t>E.     Otras Transferencias Federales Etiquetadas</t>
  </si>
  <si>
    <t>3.   Ingresos Derivados de Financiamientos (3=A)</t>
  </si>
  <si>
    <t>A.     Ingresos Derivados de Financiamientos</t>
  </si>
  <si>
    <t>4.  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</si>
  <si>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</si>
  <si>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</si>
  <si>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</si>
  <si>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</si>
  <si>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ELABORÓ</t>
  </si>
  <si>
    <t>REVISÓ</t>
  </si>
  <si>
    <t>AUTORIZÓ</t>
  </si>
  <si>
    <t>____________________________________</t>
  </si>
  <si>
    <t>______________________________________</t>
  </si>
  <si>
    <t>LIC. VICENTE A. CU ESCAMILLA</t>
  </si>
  <si>
    <t>M.A. TERESA DEL JESUS LEÓN BUENFIL</t>
  </si>
  <si>
    <t>SECRETARIA DE FINANZAS</t>
  </si>
  <si>
    <t>Formato 7 a) Proyecciones de Ingresos - LDF</t>
  </si>
  <si>
    <t>CAMPECHE
Proyecciones de Ingresos - LDF 
(PESOS)
(CIFRAS NOMINALES)</t>
  </si>
  <si>
    <t>Iniciativa de Ley de Ingresos 2022 (c )</t>
  </si>
  <si>
    <t>2023 (d)</t>
  </si>
  <si>
    <t>2024 (d)</t>
  </si>
  <si>
    <t>2025 (d)</t>
  </si>
  <si>
    <t>2026 (d)</t>
  </si>
  <si>
    <t>2027 (d)</t>
  </si>
  <si>
    <t>_______________________________________</t>
  </si>
  <si>
    <t>C.P. GUADALUPE ESTHER CÁRDENAS GUERRERO</t>
  </si>
  <si>
    <t>ADMINISTRADORA DEL SERVICIO DE ADMINISTRACIÓN FISCAL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</si>
</sst>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#,##0.00_ ;[Red]\-#,##0.00\ 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zo Sans"/>
      <family val="3"/>
    </font>
    <font>
      <sz val="11"/>
      <color theme="1"/>
      <name val="Azo Sans"/>
      <family val="3"/>
    </font>
    <font>
      <sz val="10"/>
      <color rgb="FF000000"/>
      <name val="Times New Roman"/>
      <family val="1"/>
    </font>
    <font>
      <b/>
      <sz val="11"/>
      <name val="Azo Sans"/>
      <family val="3"/>
    </font>
    <font>
      <sz val="11"/>
      <color rgb="FF000000"/>
      <name val="Azo Sans"/>
      <family val="3"/>
    </font>
    <font>
      <sz val="10"/>
      <color theme="1"/>
      <name val="Azo Sans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44">
    <xf numFmtId="0" fontId="0" fillId="0" borderId="0" xfId="0"/>
    <xf numFmtId="0" fontId="3" fillId="0" borderId="0" xfId="1" applyFont="1" applyAlignment="1">
      <alignment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/>
    </xf>
    <xf numFmtId="0" fontId="2" fillId="3" borderId="5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3" fillId="0" borderId="0" xfId="1" applyFont="1" applyAlignment="1">
      <alignment vertical="top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center" wrapText="1"/>
    </xf>
    <xf numFmtId="164" fontId="2" fillId="3" borderId="6" xfId="4" applyNumberFormat="1" applyFont="1" applyFill="1" applyBorder="1" applyAlignment="1">
      <alignment horizontal="center" vertical="center"/>
    </xf>
    <xf numFmtId="164" fontId="2" fillId="3" borderId="5" xfId="4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164" fontId="3" fillId="3" borderId="6" xfId="4" applyNumberFormat="1" applyFont="1" applyFill="1" applyBorder="1" applyAlignment="1">
      <alignment horizontal="center" vertical="center"/>
    </xf>
    <xf numFmtId="164" fontId="3" fillId="3" borderId="5" xfId="4" applyNumberFormat="1" applyFont="1" applyFill="1" applyBorder="1" applyAlignment="1">
      <alignment horizontal="center" vertical="center"/>
    </xf>
    <xf numFmtId="164" fontId="3" fillId="3" borderId="4" xfId="4" applyNumberFormat="1" applyFont="1" applyFill="1" applyBorder="1" applyAlignment="1">
      <alignment horizontal="center" vertical="center"/>
    </xf>
    <xf numFmtId="164" fontId="2" fillId="3" borderId="4" xfId="4" applyNumberFormat="1" applyFont="1" applyFill="1" applyBorder="1" applyAlignment="1">
      <alignment horizontal="center" vertical="center"/>
    </xf>
    <xf numFmtId="165" fontId="3" fillId="3" borderId="5" xfId="4" applyNumberFormat="1" applyFont="1" applyFill="1" applyBorder="1" applyAlignment="1">
      <alignment horizontal="center" vertical="center"/>
    </xf>
    <xf numFmtId="165" fontId="3" fillId="3" borderId="4" xfId="4" applyNumberFormat="1" applyFont="1" applyFill="1" applyBorder="1" applyAlignment="1">
      <alignment horizontal="center" vertical="center"/>
    </xf>
    <xf numFmtId="165" fontId="2" fillId="3" borderId="5" xfId="4" applyNumberFormat="1" applyFont="1" applyFill="1" applyBorder="1" applyAlignment="1">
      <alignment horizontal="center" vertical="center"/>
    </xf>
    <xf numFmtId="165" fontId="2" fillId="3" borderId="4" xfId="4" applyNumberFormat="1" applyFont="1" applyFill="1" applyBorder="1" applyAlignment="1">
      <alignment horizontal="center" vertical="center"/>
    </xf>
    <xf numFmtId="164" fontId="2" fillId="3" borderId="8" xfId="4" applyNumberFormat="1" applyFont="1" applyFill="1" applyBorder="1" applyAlignment="1">
      <alignment horizontal="center" vertical="center"/>
    </xf>
    <xf numFmtId="164" fontId="2" fillId="3" borderId="7" xfId="4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6" fontId="3" fillId="0" borderId="0" xfId="2" applyNumberFormat="1" applyFont="1" applyAlignment="1">
      <alignment vertical="center" wrapText="1"/>
    </xf>
    <xf numFmtId="43" fontId="3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/>
    </xf>
    <xf numFmtId="0" fontId="5" fillId="2" borderId="10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</cellXfs>
  <cellStyles count="5">
    <cellStyle name="Millares 7" xfId="2" xr:uid="{CE8125CA-1A8A-4904-8827-1950D05C51E0}"/>
    <cellStyle name="Normal" xfId="0" builtinId="0"/>
    <cellStyle name="Normal 3 2" xfId="4" xr:uid="{B30087D7-98BD-4E6E-BBE5-283B29D4FB29}"/>
    <cellStyle name="Normal 3 3" xfId="3" xr:uid="{C899DE39-DD35-4AEC-8B34-2E649CB80564}"/>
    <cellStyle name="Normal 8" xfId="1" xr:uid="{CFAB4C6B-2D83-464F-BA7A-6B774550E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Reportes%20Junio%202012/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Users/carlos_leong/Desktop/Cuadros%20Deuda/Dic-10/16%20MICH%2003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a/SAFIN%20Dropbox/ADELA%20CENTENO/Unidad%20de%20Pol&#237;tica%20de%20Ingresos%20y%20Coordinaci&#243;n%20Fiscal/LEY%20DE%20INGRESOS%202022/LEY%20DE%20INGRESOS%202022%20hoja%20trabajo%20DEFINITIV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ownloads/211018%20Proyecci&#243;n%20de%20Ingresos%202022%20-%2020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-Deuda/Septiembre%202012/Reportes%20Recibidos%20Tercer%20Trimestre/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Mis%20documentos/jaime/MAR09/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uda/Estadis-Deuda/Septiembre%202013/Reportes%20recibidos/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_martinez/AppData/Local/Microsoft/Windows/Temporary%20Internet%20Files/Content.Outlook/WRD1MHBP/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E~1/AppData/Local/Temp/Rar$DI89.768/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~1/AppData/Local/Temp/Rar$DIa0.451/CONCENTRADO%20AUDITOR&#205;A%2019022013/Nueva%20carpeta/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  <sheetName val="Soporte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RECAUDACION"/>
      <sheetName val="ANALITICO"/>
      <sheetName val="serv prest."/>
      <sheetName val="Formato 7 c)"/>
      <sheetName val="Formato 7 a)"/>
      <sheetName val="LDF"/>
      <sheetName val="CONAC (MESES)"/>
      <sheetName val="CONAC TRIM"/>
      <sheetName val="CONAC ANUAL"/>
      <sheetName val="R33"/>
      <sheetName val="CONV"/>
      <sheetName val="INCENTIVOS"/>
      <sheetName val="NOTAS"/>
    </sheetNames>
    <sheetDataSet>
      <sheetData sheetId="0" refreshError="1"/>
      <sheetData sheetId="1" refreshError="1"/>
      <sheetData sheetId="2">
        <row r="12">
          <cell r="D12">
            <v>1640315262.02</v>
          </cell>
          <cell r="E12">
            <v>1667820079</v>
          </cell>
        </row>
        <row r="33">
          <cell r="E33">
            <v>451544046</v>
          </cell>
        </row>
        <row r="54">
          <cell r="E54">
            <v>17998246</v>
          </cell>
        </row>
        <row r="62">
          <cell r="E62">
            <v>13352173</v>
          </cell>
        </row>
        <row r="82">
          <cell r="E82">
            <v>9012613819</v>
          </cell>
        </row>
        <row r="95">
          <cell r="E95">
            <v>9463964110</v>
          </cell>
        </row>
        <row r="116">
          <cell r="E116">
            <v>1089529091</v>
          </cell>
        </row>
        <row r="125">
          <cell r="E125">
            <v>144261402</v>
          </cell>
        </row>
        <row r="137">
          <cell r="E137">
            <v>488859820</v>
          </cell>
        </row>
      </sheetData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ciones Ingresos Campeche"/>
      <sheetName val="Factor Crecimiento Campeche"/>
      <sheetName val="Datos Campeche"/>
    </sheetNames>
    <sheetDataSet>
      <sheetData sheetId="0">
        <row r="9">
          <cell r="I9">
            <v>1776390168.0994995</v>
          </cell>
          <cell r="J9">
            <v>1958597567.8366439</v>
          </cell>
          <cell r="K9">
            <v>2158714084.3149276</v>
          </cell>
          <cell r="L9">
            <v>2373927975.0210404</v>
          </cell>
          <cell r="M9">
            <v>2609724735.5207477</v>
          </cell>
        </row>
        <row r="17">
          <cell r="I17">
            <v>570924986.35922658</v>
          </cell>
          <cell r="J17">
            <v>551767225.43742371</v>
          </cell>
          <cell r="K17">
            <v>573773788.23075294</v>
          </cell>
          <cell r="L17">
            <v>680304760.87480569</v>
          </cell>
          <cell r="M17">
            <v>660846523.88400841</v>
          </cell>
        </row>
        <row r="20">
          <cell r="I20">
            <v>18351152.784313723</v>
          </cell>
          <cell r="J20">
            <v>18704059.568627447</v>
          </cell>
          <cell r="K20">
            <v>19056966.352941174</v>
          </cell>
          <cell r="L20">
            <v>19409873.137254901</v>
          </cell>
          <cell r="M20">
            <v>19762779.921568628</v>
          </cell>
        </row>
        <row r="21">
          <cell r="I21">
            <v>14180007.726000002</v>
          </cell>
          <cell r="J21">
            <v>15059168.205012003</v>
          </cell>
          <cell r="K21">
            <v>15992836.633722749</v>
          </cell>
          <cell r="L21">
            <v>16904428.321844943</v>
          </cell>
          <cell r="M21">
            <v>17867980.736190103</v>
          </cell>
        </row>
        <row r="23">
          <cell r="I23">
            <v>9571853256.1614666</v>
          </cell>
          <cell r="J23">
            <v>10165791028.825121</v>
          </cell>
          <cell r="K23">
            <v>10796579613.67037</v>
          </cell>
          <cell r="L23">
            <v>11412521552.918741</v>
          </cell>
          <cell r="M23">
            <v>12063600127.653519</v>
          </cell>
        </row>
        <row r="32">
          <cell r="I32">
            <v>153205608.92399999</v>
          </cell>
          <cell r="J32">
            <v>162704356.677288</v>
          </cell>
          <cell r="K32">
            <v>172792026.79127985</v>
          </cell>
          <cell r="L32">
            <v>182641172.3183828</v>
          </cell>
          <cell r="M32">
            <v>193051719.14053062</v>
          </cell>
        </row>
        <row r="36">
          <cell r="I36">
            <v>9795202853.8499985</v>
          </cell>
          <cell r="J36">
            <v>10147830156.588598</v>
          </cell>
          <cell r="K36">
            <v>10503004212.069199</v>
          </cell>
          <cell r="L36">
            <v>10870609359.491619</v>
          </cell>
          <cell r="M36">
            <v>11196727640.276367</v>
          </cell>
        </row>
        <row r="47">
          <cell r="I47">
            <v>1134135316.8741221</v>
          </cell>
          <cell r="J47">
            <v>1181208566.2779903</v>
          </cell>
          <cell r="K47">
            <v>1230918776.6801541</v>
          </cell>
          <cell r="L47">
            <v>1282209322.7027259</v>
          </cell>
          <cell r="M47">
            <v>1335106520.7111683</v>
          </cell>
        </row>
        <row r="49">
          <cell r="I49">
            <v>501081315.49999994</v>
          </cell>
          <cell r="J49">
            <v>514109429.70299995</v>
          </cell>
          <cell r="K49">
            <v>527990384.30498087</v>
          </cell>
          <cell r="L49">
            <v>542246124.68121529</v>
          </cell>
          <cell r="M49">
            <v>556886770.04760802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D805-B025-4E74-80E1-AA5B11D3C58C}">
  <sheetPr>
    <tabColor rgb="FF00B0F0"/>
    <pageSetUpPr fitToPage="1"/>
  </sheetPr>
  <dimension ref="A1:I47"/>
  <sheetViews>
    <sheetView showGridLines="0" tabSelected="1" zoomScale="70" zoomScaleNormal="70" workbookViewId="0">
      <selection activeCell="L24" sqref="L24"/>
    </sheetView>
  </sheetViews>
  <sheetFormatPr baseColWidth="10" defaultRowHeight="15"/>
  <cols>
    <col min="1" max="1" width="65.7109375" style="11" customWidth="1"/>
    <col min="2" max="6" width="21.7109375" style="1" customWidth="1"/>
    <col min="7" max="7" width="23.7109375" style="1" customWidth="1"/>
    <col min="8" max="8" width="11.42578125" style="1"/>
    <col min="9" max="9" width="17.42578125" style="1" bestFit="1" customWidth="1"/>
    <col min="10" max="16384" width="11.42578125" style="1"/>
  </cols>
  <sheetData>
    <row r="1" spans="1:9" ht="15.75">
      <c r="A1" s="36" t="s">
        <v>35</v>
      </c>
      <c r="B1" s="36"/>
      <c r="C1" s="36"/>
      <c r="D1" s="36"/>
      <c r="E1" s="36"/>
      <c r="F1" s="36"/>
      <c r="G1" s="36"/>
    </row>
    <row r="2" spans="1:9" ht="84.75" customHeight="1">
      <c r="A2" s="40" t="s">
        <v>36</v>
      </c>
      <c r="B2" s="41"/>
      <c r="C2" s="41"/>
      <c r="D2" s="41"/>
      <c r="E2" s="41"/>
      <c r="F2" s="41"/>
      <c r="G2" s="42"/>
    </row>
    <row r="3" spans="1:9" ht="43.5" customHeight="1">
      <c r="A3" s="2" t="s">
        <v>0</v>
      </c>
      <c r="B3" s="2" t="s">
        <v>37</v>
      </c>
      <c r="C3" s="12" t="s">
        <v>38</v>
      </c>
      <c r="D3" s="13" t="s">
        <v>39</v>
      </c>
      <c r="E3" s="14" t="s">
        <v>40</v>
      </c>
      <c r="F3" s="14" t="s">
        <v>41</v>
      </c>
      <c r="G3" s="14" t="s">
        <v>42</v>
      </c>
    </row>
    <row r="4" spans="1:9" s="4" customFormat="1" ht="15.75">
      <c r="A4" s="15"/>
      <c r="B4" s="16"/>
      <c r="C4" s="15"/>
      <c r="D4" s="17"/>
      <c r="E4" s="15"/>
      <c r="F4" s="15"/>
      <c r="G4" s="3"/>
    </row>
    <row r="5" spans="1:9" ht="31.5">
      <c r="A5" s="5" t="s">
        <v>1</v>
      </c>
      <c r="B5" s="18">
        <f>SUM(B6:B17)</f>
        <v>11307589765</v>
      </c>
      <c r="C5" s="19">
        <f t="shared" ref="C5:G5" si="0">SUM(C6:C17)</f>
        <v>12104905180.054506</v>
      </c>
      <c r="D5" s="19">
        <f t="shared" si="0"/>
        <v>12872623406.550116</v>
      </c>
      <c r="E5" s="19">
        <f t="shared" si="0"/>
        <v>13736909315.993996</v>
      </c>
      <c r="F5" s="19">
        <f t="shared" si="0"/>
        <v>14685709762.59207</v>
      </c>
      <c r="G5" s="19">
        <f t="shared" si="0"/>
        <v>15564853866.856565</v>
      </c>
      <c r="I5" s="20"/>
    </row>
    <row r="6" spans="1:9">
      <c r="A6" s="6" t="s">
        <v>2</v>
      </c>
      <c r="B6" s="21">
        <f>+[11]ANALITICO!$E$12</f>
        <v>1667820079</v>
      </c>
      <c r="C6" s="22">
        <f>'[12]Proyecciones Ingresos Campeche'!I9</f>
        <v>1776390168.0994995</v>
      </c>
      <c r="D6" s="22">
        <f>'[12]Proyecciones Ingresos Campeche'!J9</f>
        <v>1958597567.8366439</v>
      </c>
      <c r="E6" s="22">
        <f>'[12]Proyecciones Ingresos Campeche'!K9</f>
        <v>2158714084.3149276</v>
      </c>
      <c r="F6" s="22">
        <f>'[12]Proyecciones Ingresos Campeche'!L9</f>
        <v>2373927975.0210404</v>
      </c>
      <c r="G6" s="22">
        <f>'[12]Proyecciones Ingresos Campeche'!M9</f>
        <v>2609724735.5207477</v>
      </c>
      <c r="I6" s="20"/>
    </row>
    <row r="7" spans="1:9">
      <c r="A7" s="6" t="s">
        <v>3</v>
      </c>
      <c r="B7" s="21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</row>
    <row r="8" spans="1:9">
      <c r="A8" s="6" t="s">
        <v>4</v>
      </c>
      <c r="B8" s="21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9">
      <c r="A9" s="6" t="s">
        <v>5</v>
      </c>
      <c r="B9" s="21">
        <f>+[11]ANALITICO!$E$33</f>
        <v>451544046</v>
      </c>
      <c r="C9" s="22">
        <f>'[12]Proyecciones Ingresos Campeche'!I17</f>
        <v>570924986.35922658</v>
      </c>
      <c r="D9" s="22">
        <f>'[12]Proyecciones Ingresos Campeche'!J17</f>
        <v>551767225.43742371</v>
      </c>
      <c r="E9" s="22">
        <f>'[12]Proyecciones Ingresos Campeche'!K17</f>
        <v>573773788.23075294</v>
      </c>
      <c r="F9" s="22">
        <f>'[12]Proyecciones Ingresos Campeche'!L17</f>
        <v>680304760.87480569</v>
      </c>
      <c r="G9" s="22">
        <f>'[12]Proyecciones Ingresos Campeche'!M17</f>
        <v>660846523.88400841</v>
      </c>
    </row>
    <row r="10" spans="1:9">
      <c r="A10" s="6" t="s">
        <v>6</v>
      </c>
      <c r="B10" s="21">
        <f>+[11]ANALITICO!$E$54</f>
        <v>17998246</v>
      </c>
      <c r="C10" s="22">
        <f>'[12]Proyecciones Ingresos Campeche'!I20</f>
        <v>18351152.784313723</v>
      </c>
      <c r="D10" s="22">
        <f>'[12]Proyecciones Ingresos Campeche'!J20</f>
        <v>18704059.568627447</v>
      </c>
      <c r="E10" s="22">
        <f>'[12]Proyecciones Ingresos Campeche'!K20</f>
        <v>19056966.352941174</v>
      </c>
      <c r="F10" s="22">
        <f>'[12]Proyecciones Ingresos Campeche'!L20</f>
        <v>19409873.137254901</v>
      </c>
      <c r="G10" s="22">
        <f>'[12]Proyecciones Ingresos Campeche'!M20</f>
        <v>19762779.921568628</v>
      </c>
    </row>
    <row r="11" spans="1:9">
      <c r="A11" s="6" t="s">
        <v>7</v>
      </c>
      <c r="B11" s="21">
        <f>+[11]ANALITICO!$E$62</f>
        <v>13352173</v>
      </c>
      <c r="C11" s="22">
        <f>'[12]Proyecciones Ingresos Campeche'!I21</f>
        <v>14180007.726000002</v>
      </c>
      <c r="D11" s="22">
        <f>'[12]Proyecciones Ingresos Campeche'!J21</f>
        <v>15059168.205012003</v>
      </c>
      <c r="E11" s="22">
        <f>'[12]Proyecciones Ingresos Campeche'!K21</f>
        <v>15992836.633722749</v>
      </c>
      <c r="F11" s="22">
        <f>'[12]Proyecciones Ingresos Campeche'!L21</f>
        <v>16904428.321844943</v>
      </c>
      <c r="G11" s="22">
        <f>'[12]Proyecciones Ingresos Campeche'!M21</f>
        <v>17867980.736190103</v>
      </c>
    </row>
    <row r="12" spans="1:9" ht="30">
      <c r="A12" s="6" t="s">
        <v>8</v>
      </c>
      <c r="B12" s="21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9">
      <c r="A13" s="6" t="s">
        <v>9</v>
      </c>
      <c r="B13" s="21">
        <f>+[11]ANALITICO!$E$82</f>
        <v>9012613819</v>
      </c>
      <c r="C13" s="22">
        <f>'[12]Proyecciones Ingresos Campeche'!I23</f>
        <v>9571853256.1614666</v>
      </c>
      <c r="D13" s="22">
        <f>'[12]Proyecciones Ingresos Campeche'!J23</f>
        <v>10165791028.825121</v>
      </c>
      <c r="E13" s="22">
        <f>'[12]Proyecciones Ingresos Campeche'!K23</f>
        <v>10796579613.67037</v>
      </c>
      <c r="F13" s="22">
        <f>'[12]Proyecciones Ingresos Campeche'!L23</f>
        <v>11412521552.918741</v>
      </c>
      <c r="G13" s="22">
        <f>'[12]Proyecciones Ingresos Campeche'!M23</f>
        <v>12063600127.653519</v>
      </c>
    </row>
    <row r="14" spans="1:9" ht="30">
      <c r="A14" s="6" t="s">
        <v>10</v>
      </c>
      <c r="B14" s="22">
        <f>+[11]ANALITICO!$E$125</f>
        <v>144261402</v>
      </c>
      <c r="C14" s="22">
        <f>'[12]Proyecciones Ingresos Campeche'!I32</f>
        <v>153205608.92399999</v>
      </c>
      <c r="D14" s="22">
        <f>'[12]Proyecciones Ingresos Campeche'!J32</f>
        <v>162704356.677288</v>
      </c>
      <c r="E14" s="22">
        <f>'[12]Proyecciones Ingresos Campeche'!K32</f>
        <v>172792026.79127985</v>
      </c>
      <c r="F14" s="22">
        <f>'[12]Proyecciones Ingresos Campeche'!L32</f>
        <v>182641172.3183828</v>
      </c>
      <c r="G14" s="22">
        <f>'[12]Proyecciones Ingresos Campeche'!M32</f>
        <v>193051719.14053062</v>
      </c>
    </row>
    <row r="15" spans="1:9">
      <c r="A15" s="6" t="s">
        <v>11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9">
      <c r="A16" s="6" t="s">
        <v>12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>
      <c r="A17" s="6" t="s">
        <v>13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>
      <c r="A18" s="6"/>
      <c r="B18" s="22"/>
      <c r="C18" s="23"/>
      <c r="D18" s="23"/>
      <c r="E18" s="23"/>
      <c r="F18" s="23"/>
      <c r="G18" s="23"/>
    </row>
    <row r="19" spans="1:7" ht="31.5">
      <c r="A19" s="5" t="s">
        <v>14</v>
      </c>
      <c r="B19" s="19">
        <f>SUM(B20:B24)</f>
        <v>11042353021</v>
      </c>
      <c r="C19" s="24">
        <f t="shared" ref="C19:G19" si="1">SUM(C20:C24)</f>
        <v>11430419486.224121</v>
      </c>
      <c r="D19" s="24">
        <f t="shared" si="1"/>
        <v>11843148152.569588</v>
      </c>
      <c r="E19" s="24">
        <f t="shared" si="1"/>
        <v>12261913373.054335</v>
      </c>
      <c r="F19" s="24">
        <f t="shared" si="1"/>
        <v>12695064806.875561</v>
      </c>
      <c r="G19" s="24">
        <f t="shared" si="1"/>
        <v>13088720931.035143</v>
      </c>
    </row>
    <row r="20" spans="1:7">
      <c r="A20" s="6" t="s">
        <v>15</v>
      </c>
      <c r="B20" s="22">
        <f>+[11]ANALITICO!$E$95</f>
        <v>9463964110</v>
      </c>
      <c r="C20" s="23">
        <f>'[12]Proyecciones Ingresos Campeche'!I36</f>
        <v>9795202853.8499985</v>
      </c>
      <c r="D20" s="23">
        <f>'[12]Proyecciones Ingresos Campeche'!J36</f>
        <v>10147830156.588598</v>
      </c>
      <c r="E20" s="23">
        <f>'[12]Proyecciones Ingresos Campeche'!K36</f>
        <v>10503004212.069199</v>
      </c>
      <c r="F20" s="23">
        <f>'[12]Proyecciones Ingresos Campeche'!L36</f>
        <v>10870609359.491619</v>
      </c>
      <c r="G20" s="23">
        <f>'[12]Proyecciones Ingresos Campeche'!M36</f>
        <v>11196727640.276367</v>
      </c>
    </row>
    <row r="21" spans="1:7">
      <c r="A21" s="6" t="s">
        <v>16</v>
      </c>
      <c r="B21" s="22">
        <f>+[11]ANALITICO!$E$116</f>
        <v>1089529091</v>
      </c>
      <c r="C21" s="23">
        <f>'[12]Proyecciones Ingresos Campeche'!I47</f>
        <v>1134135316.8741221</v>
      </c>
      <c r="D21" s="23">
        <f>'[12]Proyecciones Ingresos Campeche'!J47</f>
        <v>1181208566.2779903</v>
      </c>
      <c r="E21" s="23">
        <f>'[12]Proyecciones Ingresos Campeche'!K47</f>
        <v>1230918776.6801541</v>
      </c>
      <c r="F21" s="23">
        <f>'[12]Proyecciones Ingresos Campeche'!L47</f>
        <v>1282209322.7027259</v>
      </c>
      <c r="G21" s="23">
        <f>'[12]Proyecciones Ingresos Campeche'!M47</f>
        <v>1335106520.7111683</v>
      </c>
    </row>
    <row r="22" spans="1:7">
      <c r="A22" s="6" t="s">
        <v>17</v>
      </c>
      <c r="B22" s="22">
        <f>+[11]ANALITICO!$E$137</f>
        <v>488859820</v>
      </c>
      <c r="C22" s="23">
        <f>'[12]Proyecciones Ingresos Campeche'!I49</f>
        <v>501081315.49999994</v>
      </c>
      <c r="D22" s="23">
        <f>'[12]Proyecciones Ingresos Campeche'!J49</f>
        <v>514109429.70299995</v>
      </c>
      <c r="E22" s="23">
        <f>'[12]Proyecciones Ingresos Campeche'!K49</f>
        <v>527990384.30498087</v>
      </c>
      <c r="F22" s="23">
        <f>'[12]Proyecciones Ingresos Campeche'!L49</f>
        <v>542246124.68121529</v>
      </c>
      <c r="G22" s="23">
        <f>'[12]Proyecciones Ingresos Campeche'!M49</f>
        <v>556886770.04760802</v>
      </c>
    </row>
    <row r="23" spans="1:7" ht="30.75" customHeight="1">
      <c r="A23" s="6" t="s">
        <v>18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>
      <c r="A24" s="6" t="s">
        <v>19</v>
      </c>
      <c r="B24" s="25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>
      <c r="A25" s="6"/>
      <c r="B25" s="25"/>
      <c r="C25" s="26"/>
      <c r="D25" s="26"/>
      <c r="E25" s="26"/>
      <c r="F25" s="26"/>
      <c r="G25" s="26"/>
    </row>
    <row r="26" spans="1:7" ht="15.75">
      <c r="A26" s="5" t="s">
        <v>20</v>
      </c>
      <c r="B26" s="27">
        <f>+B27</f>
        <v>0</v>
      </c>
      <c r="C26" s="28">
        <f t="shared" ref="C26:G26" si="2">+C27</f>
        <v>0</v>
      </c>
      <c r="D26" s="28">
        <f t="shared" si="2"/>
        <v>0</v>
      </c>
      <c r="E26" s="28">
        <f t="shared" si="2"/>
        <v>0</v>
      </c>
      <c r="F26" s="28">
        <f t="shared" si="2"/>
        <v>0</v>
      </c>
      <c r="G26" s="28">
        <f t="shared" si="2"/>
        <v>0</v>
      </c>
    </row>
    <row r="27" spans="1:7">
      <c r="A27" s="6" t="s">
        <v>21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>
      <c r="A28" s="6"/>
      <c r="B28" s="25"/>
      <c r="C28" s="26"/>
      <c r="D28" s="26"/>
      <c r="E28" s="26"/>
      <c r="F28" s="26"/>
      <c r="G28" s="26"/>
    </row>
    <row r="29" spans="1:7" ht="15.75">
      <c r="A29" s="5" t="s">
        <v>22</v>
      </c>
      <c r="B29" s="19">
        <f>+B5+B19+B26</f>
        <v>22349942786</v>
      </c>
      <c r="C29" s="24">
        <f t="shared" ref="C29:G29" si="3">+C5+C19+C26</f>
        <v>23535324666.278625</v>
      </c>
      <c r="D29" s="24">
        <f t="shared" si="3"/>
        <v>24715771559.119705</v>
      </c>
      <c r="E29" s="24">
        <f t="shared" si="3"/>
        <v>25998822689.048332</v>
      </c>
      <c r="F29" s="24">
        <f t="shared" si="3"/>
        <v>27380774569.467628</v>
      </c>
      <c r="G29" s="24">
        <f t="shared" si="3"/>
        <v>28653574797.891708</v>
      </c>
    </row>
    <row r="30" spans="1:7" ht="15.75">
      <c r="A30" s="5"/>
      <c r="B30" s="22"/>
      <c r="C30" s="23"/>
      <c r="D30" s="23"/>
      <c r="E30" s="23"/>
      <c r="F30" s="23"/>
      <c r="G30" s="23"/>
    </row>
    <row r="31" spans="1:7" ht="15.75">
      <c r="A31" s="5" t="s">
        <v>23</v>
      </c>
      <c r="B31" s="22"/>
      <c r="C31" s="23"/>
      <c r="D31" s="23"/>
      <c r="E31" s="23"/>
      <c r="F31" s="23"/>
      <c r="G31" s="23"/>
    </row>
    <row r="32" spans="1:7" ht="30">
      <c r="A32" s="6" t="s">
        <v>24</v>
      </c>
      <c r="B32" s="22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8" ht="45">
      <c r="A33" s="6" t="s">
        <v>25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8" ht="31.5">
      <c r="A34" s="7" t="s">
        <v>26</v>
      </c>
      <c r="B34" s="29">
        <f>+B32+B33</f>
        <v>0</v>
      </c>
      <c r="C34" s="30">
        <f t="shared" ref="C34:G34" si="4">+C32+C33</f>
        <v>0</v>
      </c>
      <c r="D34" s="30">
        <f t="shared" si="4"/>
        <v>0</v>
      </c>
      <c r="E34" s="30">
        <f t="shared" si="4"/>
        <v>0</v>
      </c>
      <c r="F34" s="30">
        <f t="shared" si="4"/>
        <v>0</v>
      </c>
      <c r="G34" s="30">
        <f t="shared" si="4"/>
        <v>0</v>
      </c>
    </row>
    <row r="36" spans="1:8" hidden="1">
      <c r="A36" s="31" t="s">
        <v>27</v>
      </c>
      <c r="B36" s="37" t="s">
        <v>28</v>
      </c>
      <c r="C36" s="37"/>
      <c r="D36" s="10"/>
      <c r="E36" s="10"/>
      <c r="F36" s="37" t="s">
        <v>29</v>
      </c>
      <c r="G36" s="37"/>
    </row>
    <row r="37" spans="1:8" hidden="1">
      <c r="A37" s="9"/>
    </row>
    <row r="38" spans="1:8" hidden="1">
      <c r="A38" s="31" t="s">
        <v>30</v>
      </c>
      <c r="B38" s="37" t="s">
        <v>43</v>
      </c>
      <c r="C38" s="37"/>
      <c r="D38" s="10"/>
      <c r="E38" s="10"/>
      <c r="F38" s="43" t="s">
        <v>31</v>
      </c>
      <c r="G38" s="43"/>
    </row>
    <row r="39" spans="1:8" ht="15.75" hidden="1" customHeight="1">
      <c r="A39" s="31" t="s">
        <v>32</v>
      </c>
      <c r="B39" s="37" t="s">
        <v>33</v>
      </c>
      <c r="C39" s="37"/>
      <c r="D39" s="10"/>
      <c r="E39" s="10"/>
      <c r="F39" s="37" t="s">
        <v>44</v>
      </c>
      <c r="G39" s="37"/>
    </row>
    <row r="40" spans="1:8" s="8" customFormat="1" ht="25.5" hidden="1" customHeight="1">
      <c r="A40" s="32" t="e">
        <f>+#REF!</f>
        <v>#REF!</v>
      </c>
      <c r="B40" s="38" t="s">
        <v>45</v>
      </c>
      <c r="C40" s="38"/>
      <c r="D40" s="33"/>
      <c r="E40" s="33"/>
      <c r="F40" s="39" t="s">
        <v>34</v>
      </c>
      <c r="G40" s="39"/>
    </row>
    <row r="42" spans="1:8">
      <c r="B42" s="34"/>
      <c r="C42" s="11"/>
      <c r="D42" s="11"/>
      <c r="E42" s="11"/>
      <c r="F42" s="11"/>
      <c r="G42" s="11"/>
      <c r="H42" s="11"/>
    </row>
    <row r="44" spans="1:8">
      <c r="B44" s="35"/>
      <c r="C44" s="35"/>
      <c r="D44" s="35"/>
      <c r="E44" s="35"/>
      <c r="F44" s="35"/>
      <c r="G44" s="35"/>
    </row>
    <row r="45" spans="1:8">
      <c r="B45" s="35"/>
    </row>
    <row r="46" spans="1:8">
      <c r="B46" s="35"/>
    </row>
    <row r="47" spans="1:8">
      <c r="B47" s="20"/>
    </row>
  </sheetData>
  <mergeCells count="10">
    <mergeCell ref="B39:C39"/>
    <mergeCell ref="F39:G39"/>
    <mergeCell ref="B40:C40"/>
    <mergeCell ref="F40:G40"/>
    <mergeCell ref="A1:G1"/>
    <mergeCell ref="A2:G2"/>
    <mergeCell ref="B36:C36"/>
    <mergeCell ref="F36:G36"/>
    <mergeCell ref="B38:C38"/>
    <mergeCell ref="F38:G38"/>
  </mergeCells>
  <printOptions horizontalCentered="1" verticalCentered="1"/>
  <pageMargins left="0.15748031496062992" right="0.15748031496062992" top="0.15748031496062992" bottom="0.74803149606299213" header="0.15748031496062992" footer="0.15748031496062992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a)</vt:lpstr>
      <vt:lpstr>'Formato 7 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Adela.Fonticiella</dc:creator>
  <cp:lastModifiedBy>Adela.Fonticiella</cp:lastModifiedBy>
  <dcterms:created xsi:type="dcterms:W3CDTF">2022-07-15T19:48:03Z</dcterms:created>
  <dcterms:modified xsi:type="dcterms:W3CDTF">2023-05-30T15:46:15Z</dcterms:modified>
</cp:coreProperties>
</file>